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685" tabRatio="905" firstSheet="8" activeTab="13"/>
  </bookViews>
  <sheets>
    <sheet name="KPIหลักตามยุทธ30พย" sheetId="1" r:id="rId1"/>
    <sheet name="มิติKPIหลัก" sheetId="2" r:id="rId2"/>
    <sheet name="KPI รพ.30พย" sheetId="3" r:id="rId3"/>
    <sheet name="มิติKPIรพ." sheetId="4" r:id="rId4"/>
    <sheet name="KPI ฝ่าย.30พย" sheetId="5" r:id="rId5"/>
    <sheet name="มิติKPIลงฝ่าย" sheetId="6" r:id="rId6"/>
    <sheet name="KPIเตรียมงระดับฝ่าย" sheetId="7" r:id="rId7"/>
    <sheet name="ตัวชี้วัดระดับกลุ่มงาน" sheetId="8" r:id="rId8"/>
    <sheet name="มิติเตรียมลงฝ่าย (3)" sheetId="9" r:id="rId9"/>
    <sheet name="มิติฝ่ายลงรายบุคคลกลุ่มยุทธ" sheetId="10" r:id="rId10"/>
    <sheet name="รายบุคคลตามGoal" sheetId="11" r:id="rId11"/>
    <sheet name="ตัวชี้วัดภัทราวรรณ1 (2)" sheetId="12" r:id="rId12"/>
    <sheet name="ตัวชี้วัดภัทราวรรณ1" sheetId="13" r:id="rId13"/>
    <sheet name="ตัวชี้วัดภัทราวรรณ2" sheetId="14" r:id="rId14"/>
    <sheet name="ตัวชี้วัดกลุ่มการ" sheetId="15" r:id="rId15"/>
    <sheet name="ตัวชี้วัดหัวหน้าพยาบาล" sheetId="16" r:id="rId16"/>
    <sheet name="ประเมินรายบุคคล" sheetId="17" r:id="rId17"/>
    <sheet name="กำกับประเมินผลไตรมาส" sheetId="18" r:id="rId18"/>
    <sheet name="Sheet1" sheetId="19" r:id="rId19"/>
    <sheet name="ตัวชีวัดฝ่าย" sheetId="20" r:id="rId20"/>
    <sheet name="KPIหลักลงฝ่าย27พย" sheetId="21" r:id="rId21"/>
    <sheet name="มิติKPIลงฝ่าย (2)" sheetId="22" r:id="rId22"/>
    <sheet name="ผังกำกับ" sheetId="23" r:id="rId23"/>
    <sheet name="ทิศทางยุทธ" sheetId="24" r:id="rId24"/>
    <sheet name="หลักรองลงหน่วยงาน23พย" sheetId="25" r:id="rId25"/>
    <sheet name="ตัวชี้วัด 24 ตามมิติ" sheetId="26" r:id="rId26"/>
    <sheet name="ตัวชี้วัด 25 ตัว" sheetId="27" r:id="rId27"/>
    <sheet name="ตัวชี้วัด รพ53 ตัว" sheetId="28" r:id="rId28"/>
    <sheet name="ตัวชี้วัด 97 ตัว" sheetId="29" r:id="rId29"/>
    <sheet name="แผน 5 ปี" sheetId="30" r:id="rId30"/>
    <sheet name="ตัวชี้วัดหลัก รอง ถึงบุคคล" sheetId="31" r:id="rId31"/>
    <sheet name="ตัวชี้วัดรายบุคคล" sheetId="32" r:id="rId32"/>
    <sheet name="ตารางตัวชี้วัฝ่ายบุคคล" sheetId="33" r:id="rId33"/>
    <sheet name="templateบัว" sheetId="34" r:id="rId34"/>
    <sheet name="KPIบัวใหญ่" sheetId="35" r:id="rId35"/>
    <sheet name="KPIหลักบัวใหญ๋" sheetId="36" r:id="rId36"/>
  </sheets>
  <definedNames>
    <definedName name="_xlnm.Print_Titles" localSheetId="4">'KPI ฝ่าย.30พย'!$3:$4</definedName>
    <definedName name="_xlnm.Print_Titles" localSheetId="2">'KPI รพ.30พย'!$3:$4</definedName>
    <definedName name="_xlnm.Print_Titles" localSheetId="6">'KPIเตรียมงระดับฝ่าย'!$3:$4</definedName>
    <definedName name="_xlnm.Print_Titles" localSheetId="0">'KPIหลักตามยุทธ30พย'!$3:$4</definedName>
    <definedName name="_xlnm.Print_Titles" localSheetId="20">'KPIหลักลงฝ่าย27พย'!$3:$4</definedName>
    <definedName name="_xlnm.Print_Titles" localSheetId="7">'ตัวชี้วัดระดับกลุ่มงาน'!$3:$3</definedName>
    <definedName name="_xlnm.Print_Titles" localSheetId="3">'มิติKPIรพ.'!$2:$3</definedName>
    <definedName name="_xlnm.Print_Titles" localSheetId="5">'มิติKPIลงฝ่าย'!$2:$3</definedName>
    <definedName name="_xlnm.Print_Titles" localSheetId="21">'มิติKPIลงฝ่าย (2)'!$2:$3</definedName>
    <definedName name="_xlnm.Print_Titles" localSheetId="1">'มิติKPIหลัก'!$2:$3</definedName>
    <definedName name="_xlnm.Print_Titles" localSheetId="8">'มิติเตรียมลงฝ่าย (3)'!$2:$3</definedName>
    <definedName name="_xlnm.Print_Titles" localSheetId="9">'มิติฝ่ายลงรายบุคคลกลุ่มยุทธ'!$4:$5</definedName>
  </definedNames>
  <calcPr fullCalcOnLoad="1"/>
</workbook>
</file>

<file path=xl/comments1.xml><?xml version="1.0" encoding="utf-8"?>
<comments xmlns="http://schemas.openxmlformats.org/spreadsheetml/2006/main">
  <authors>
    <author>pom</author>
  </authors>
  <commentList>
    <comment ref="B25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pom</author>
  </authors>
  <commentList>
    <comment ref="A7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pom</author>
  </authors>
  <commentList>
    <comment ref="B93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pom</author>
  </authors>
  <commentList>
    <comment ref="A11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pom</author>
  </authors>
  <commentList>
    <comment ref="B89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pom</author>
  </authors>
  <commentList>
    <comment ref="B50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pom</author>
  </authors>
  <commentList>
    <comment ref="A7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pom</author>
  </authors>
  <commentList>
    <comment ref="B96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pom</author>
  </authors>
  <commentList>
    <comment ref="A23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pom</author>
  </authors>
  <commentList>
    <comment ref="C95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pom</author>
  </authors>
  <commentList>
    <comment ref="A24" authorId="0">
      <text>
        <r>
          <rPr>
            <b/>
            <sz val="9"/>
            <rFont val="Tahoma"/>
            <family val="0"/>
          </rPr>
          <t>โอ๋:ต้องเขียนKPI profile ถ่วงน้ำหนักตามความยากง่ายในการปฏิบัติตัวของผู้ป่วยแต่ละโรค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<sst xmlns="http://schemas.openxmlformats.org/spreadsheetml/2006/main" count="18272" uniqueCount="3292">
  <si>
    <t>52.อัตราการเกิดอุบัติเหตุของผู้รับบริการจากโครงสร้างและสิ่งแวดล้อม</t>
  </si>
  <si>
    <t>53. ร้อยละบุคลากรได้รับการพัฒนาสมรรถนะส่วนขาด</t>
  </si>
  <si>
    <t>54.ร้อยละบุคลากรได้รับการอบรม 10 ว/ค/ป</t>
  </si>
  <si>
    <t>55.จำนวนเรื่องที่หน่วยงานมีการจัดการความรู้</t>
  </si>
  <si>
    <t>56.จำนวนเรื่องที่หน่วยงานส่งประกวด ผลงานทางวิชาการ/งานวิจัย/นวัตกรรม</t>
  </si>
  <si>
    <t>57.ร้อยละของบุคลากรสาธารณสุขมีผลการปฏิบัติงานรายบุคคลผ่าน</t>
  </si>
  <si>
    <t>58.ร้อยละของบุคลากรสาธารณสุขมีความผาสุก</t>
  </si>
  <si>
    <t>ชื่อผู้รับการประเมิน นางนภาภรณ์  พรหมจันทร์</t>
  </si>
  <si>
    <t xml:space="preserve">ระดับความสำเร็จของการพัฒนาคุณภาพการบริหารจัดการภาครัฐ    </t>
  </si>
  <si>
    <t>พํฒนาคุณภาพ</t>
  </si>
  <si>
    <t>39. หัวหน้ากลุ่มงาน ฝ่าย งาน เข้า</t>
  </si>
  <si>
    <t>รับการอบรมหลักสูตรผู้นำอย่าง</t>
  </si>
  <si>
    <t xml:space="preserve">น้อย 1 เรื่อง / ปี ตามแผน IDP </t>
  </si>
  <si>
    <t>1. ร้อยละของหัวหน้ากลุ่มงาน ฝ่าย</t>
  </si>
  <si>
    <t xml:space="preserve"> ระดับความสำเร็จของการลดความคาดเคลื่อนทางยา*</t>
  </si>
  <si>
    <t>โภชนากร,IPD</t>
  </si>
  <si>
    <t>ระดับความสำเร็จของเจ้าหน้าที่ที่มีพฤติกรรมสุขภาพเหมาะสม*</t>
  </si>
  <si>
    <t>กลุ่มยุทธ์ฯ</t>
  </si>
  <si>
    <t>ร้อยละของเจ้าหน้าที่เจ็บป่วยจากการทำงาน *</t>
  </si>
  <si>
    <t>&lt;=ร้อยละ 5</t>
  </si>
  <si>
    <t>  อัตราป่วยของโรคไข้เลือดออกลดลง(ลดลงร้อยละ 20 ของค่ามัธยฐาน 5 ปี ย้อนหลัง)*</t>
  </si>
  <si>
    <t>ระบาด,สุขศึกษา,การแพทย์แผนไทย</t>
  </si>
  <si>
    <t>พื้นที่</t>
  </si>
  <si>
    <t>  อัตราป่วยด้วยโรคอุจจาระร่วงลดลง*</t>
  </si>
  <si>
    <t>&lt;=1000/แสน</t>
  </si>
  <si>
    <t>IPD,OPD,สุขศึกษา,PCU</t>
  </si>
  <si>
    <t>5.ประชาชนสามารถดูแลพึ่งพา</t>
  </si>
  <si>
    <t>อัตราการรับเข้า รพ.อันเนื่องมาจากโรคความดันโลหิตสูงหรือภาวะแทรกซ้อนของความดันโลหิตสูง*</t>
  </si>
  <si>
    <t>PCU,OPD,เภสัช,โภชนากร,แพทย์</t>
  </si>
  <si>
    <t>องค์กรแพทย์</t>
  </si>
  <si>
    <t>กลุ่มงานบริหาร</t>
  </si>
  <si>
    <t>กลุ่มงานยุทธ์ฯ</t>
  </si>
  <si>
    <t>กลุ่มงานสนับสนุนฯ</t>
  </si>
  <si>
    <t>กลุ่มงานเภสัชฯ</t>
  </si>
  <si>
    <t>กลุ่มงานเวชฯ</t>
  </si>
  <si>
    <t>กลุ่มงานเทคนิคฯ</t>
  </si>
  <si>
    <t>งานการแพทย์ฯ</t>
  </si>
  <si>
    <t>งานทันตฯ</t>
  </si>
  <si>
    <t>งานโภชนาการ</t>
  </si>
  <si>
    <t>กลุ่มการพยาบาล</t>
  </si>
  <si>
    <t>ทีม IM</t>
  </si>
  <si>
    <t>OPD</t>
  </si>
  <si>
    <t>ER</t>
  </si>
  <si>
    <t>LR</t>
  </si>
  <si>
    <t>IPD</t>
  </si>
  <si>
    <t>OR</t>
  </si>
  <si>
    <t>จ่ายกลาง</t>
  </si>
  <si>
    <t>หน่วยงานที่รับผิดชอบ</t>
  </si>
  <si>
    <t>8.อัตราการติดเชื้อในหน่วยงาน</t>
  </si>
  <si>
    <t>13 อัตราความสมบูรณ์ของการลงข้อมูลผู้ป่วยในในระบบ HosXp</t>
  </si>
  <si>
    <t>15.อัตราการเกิดอุบัติเหตุของผู้รับบริการจากโครงสร้างและสิ่งแวดล้อม</t>
  </si>
  <si>
    <t>ชื่อผู้รับการประเมิน นางกาบแก้ว     ทองมา</t>
  </si>
  <si>
    <t>ชื่อผู้บังคับบัญชา นางภัทราวรรณ  แก่นจันทร์</t>
  </si>
  <si>
    <t>2.จำนวนข้อร้องเรียนเกี่ยวกับพฤติกรรมบริการ</t>
  </si>
  <si>
    <t xml:space="preserve"> 17.มีผลงานการพัฒนาคุณภาพอย่างต่อเนื่อง  CQI เรื่องBirth Asphyxia</t>
  </si>
  <si>
    <r>
      <t>3.จำนวนครั้งของการการเตรียม</t>
    </r>
    <r>
      <rPr>
        <sz val="14"/>
        <color indexed="10"/>
        <rFont val="Angsana New"/>
        <family val="1"/>
      </rPr>
      <t>ผู้ป่วยเอกสารการประสานงานก่อนการส่งต่อไม่พร้อม</t>
    </r>
  </si>
  <si>
    <t>4. ร้อยละของการติดตามมารดาหลังคลอดตามเกณฑ์สายใยรักแห่งครอบครัว</t>
  </si>
  <si>
    <t>9.. จำนวนการตายปริกำเนิด</t>
  </si>
  <si>
    <t xml:space="preserve">10. จำนวนการเกิด Birth Asphyxia </t>
  </si>
  <si>
    <t>11.  จำนวนครั้งของความไม่พร้อมใช้ของเครื่องมือแพทย์ที่สำคัญ (ครั้ง)</t>
  </si>
  <si>
    <t>12.จำนวนความไม่ไม่พร้อมใช้ของเครื่องมือแพทย์อื่นๆ(ครั้ง)</t>
  </si>
  <si>
    <t>14.จำนวนครั้งของการเกิดอุบัติเหตุจากการทำงาน</t>
  </si>
  <si>
    <t>16.บุคลากรได้รับการอบรม 10 ว/ปในเรื่องที่เกี่ยวข้อง</t>
  </si>
  <si>
    <r>
      <t>มิติที่ 1</t>
    </r>
    <r>
      <rPr>
        <b/>
        <sz val="16"/>
        <rFont val="Angsana New"/>
        <family val="1"/>
      </rPr>
      <t xml:space="preserve">   มิติด้านประสิทธิผลตามยุทธศาสตร์ (น้ำหนัก : ร้อยละ 5)</t>
    </r>
  </si>
  <si>
    <t>หน.</t>
  </si>
  <si>
    <t>กาบ</t>
  </si>
  <si>
    <t>สดชื่น</t>
  </si>
  <si>
    <t>ปูมา</t>
  </si>
  <si>
    <t>ปูส</t>
  </si>
  <si>
    <t>ทิพ</t>
  </si>
  <si>
    <t>18จำนวนอุบัติการณ์ที่เกี่ยวข้องกับความปลอดภัยของผู้รับบริการในห้องผ่าตัด</t>
  </si>
  <si>
    <t>10จำนวนอุบัติการณ์การเกิดภาวะแทรกซ้อนที่ป้องกันได้ในห้องคลอด</t>
  </si>
  <si>
    <t>4.9 ร้อยละของหน่วยบริการสาธารณสุขที่บรรลุเกณฑ์มาตรฐานทีมเฝ้าระวังสอบสวน</t>
  </si>
  <si>
    <t>เคลื่อนที่เร็ว (SRRT) ขั้นพื้นฐาน</t>
  </si>
  <si>
    <t>4.10 ระดับความสำเร็จของการดำเนินงานอาหารปลอดภัย</t>
  </si>
  <si>
    <t>ประเมินผลสัมฤทธิ์ของงาน</t>
  </si>
  <si>
    <t>9.1 ร้อยละของบุคลากรสาธารณสุขผ่านการประเมินสมรรถนะหลัก 5 ตัวของข้าราชการพลเรือนไทย</t>
  </si>
  <si>
    <t>9.2 ร้อยละ ของหลักสูตรการฝึกอบรมมีมาตรฐานตามเกณฑ์ที่กำหนด</t>
  </si>
  <si>
    <t>ทีมมีผลลัพธ์ดีขึ้นกว่าค่าเฉลี่ยปีที่</t>
  </si>
  <si>
    <t>ทุกทีม</t>
  </si>
  <si>
    <t>ผ่านมา</t>
  </si>
  <si>
    <t>5. ร้อยละของกรรมการทีมกลุ่มเป้า</t>
  </si>
  <si>
    <t>หมายเข้ารับการอบรมหลักสูตร</t>
  </si>
  <si>
    <t>ตามมาตรฐาน : The Most</t>
  </si>
  <si>
    <t>สุขภาพแบบมีส่วนร่วม</t>
  </si>
  <si>
    <t>ได้มาตรฐานตามเกณฑ์ที่กำหนด</t>
  </si>
  <si>
    <t>ป้องกันโรคในช่องปากในศูนย์พัฒนาเด็กเล็ก</t>
  </si>
  <si>
    <t>เฝ้าระวังสอบสวนเคลื่อนที่เร็ว (SRRT) ขั้นพื้นฐาน</t>
  </si>
  <si>
    <t>เกณฑ์ที่กำหนด</t>
  </si>
  <si>
    <t>มาตรฐาน</t>
  </si>
  <si>
    <t>12.เป็นองค์กรแห่งการเรียนรู้ มีผลงาน</t>
  </si>
  <si>
    <t>ทางวิชาการ /นวัตกรรมหรืองานวิจัยที่</t>
  </si>
  <si>
    <t>เกี่ยวข้องกับบริการสุขภาพ</t>
  </si>
  <si>
    <t>9. การบริหารจัดการด้านทัรพยากร</t>
  </si>
  <si>
    <t>ของรพ.มีประสิทธิภาพ</t>
  </si>
  <si>
    <t>ได้มาตรฐาน</t>
  </si>
  <si>
    <t>ส่งต่อสำหรับผู้ป่วยฉุกเฉินและไม่ฉุกเฉิน</t>
  </si>
  <si>
    <t>รักแห่งครอบครัวระดับทอง</t>
  </si>
  <si>
    <t>1.8 จำนวนหน่วยบริการสุขภาพผ่านเกณฑ์การขึ้นทะเบียนและจัดบริการ</t>
  </si>
  <si>
    <t>การแพทย์แผนไทยและการแพทย์ทางเลือกแพทย์พื้นบ้านตามมาตรฐาน</t>
  </si>
  <si>
    <t>จังหวัดนครพนม</t>
  </si>
  <si>
    <t>99.6</t>
  </si>
  <si>
    <t>99.7</t>
  </si>
  <si>
    <t>99.8</t>
  </si>
  <si>
    <t>99.5</t>
  </si>
  <si>
    <t>2.6  ร้อยละของสถานบริการสุขภาพภาคเอกชนได้คุณภาพมาตรฐานตามเกณฑ์ที่กฎหมายกำหนด</t>
  </si>
  <si>
    <t xml:space="preserve">2.7  จำนวนโรงเรียนแกนนำ อย.น้อย ที่ได้มาตรฐานการดำเนินกิจกรรม อย.น้อยตามเกณฑ์ที่กำหนด </t>
  </si>
  <si>
    <t>9.4 ร้อยละของบุคลากรสาธารณสุขมีผลการปฏิบัติงานรายบุคคลผ่านเกณฑ์ที่กำหนด</t>
  </si>
  <si>
    <t>9.5 ร้อยละของบุคลากรสาธารณสุขจังหวัดนครพนมมีความพึงพอใจต่อระบบการ</t>
  </si>
  <si>
    <t>ชื่อผู้บังคับบัญชา นายปรีดา   วรหาร</t>
  </si>
  <si>
    <t xml:space="preserve"> 9.6 ร้อยละของบุคลากรสาธารณสุขได้รับการพัฒนาตามแผนความก้าวหน้า</t>
  </si>
  <si>
    <t>9.7 ร้อยละ ของบุคลากรสาธารณสุขมีความพึงพอใจต่อแผนพัฒนาความก้าวหน้า</t>
  </si>
  <si>
    <t>9.8 ร้อยละของบุคลากรสาธารณสุขมีความผาสุก</t>
  </si>
  <si>
    <t>9.9 ร้อยละของหน่วยงานสาธารณสุขมีอัตรากำลังที่เหมาะสม</t>
  </si>
  <si>
    <t>9.9 ระดับความสำเร็จการพัฒนาคุณภาพการบริหารจัดการภาครัฐ (PMQA)</t>
  </si>
  <si>
    <t>23อัตราบุคลากรมีสมรรถนะตามเกณฑ์</t>
  </si>
  <si>
    <t>4.6  ระดับความสำเร็จของการดำเนินงานส่งเสริมทันตสุขภาพและป้องกันโรคใน</t>
  </si>
  <si>
    <t>MED,NUR,กลุ่มเวช</t>
  </si>
  <si>
    <t>MED,NUR,กลุ่มเวชฯ,สนับสนุน,เทคนิคฯ,เภสัช</t>
  </si>
  <si>
    <t>สนับสนุน,กลุ่มเวช</t>
  </si>
  <si>
    <t>เวชปฏิบัติ,เทคนิค</t>
  </si>
  <si>
    <t>NUR,MED</t>
  </si>
  <si>
    <t xml:space="preserve"> Hypoglycemia  ซ้ำระหว่างการรักษาผู้ป่วยใน</t>
  </si>
  <si>
    <t>MED,NUR,กลุ่มเวช,เภสัช</t>
  </si>
  <si>
    <t>MED,NUR,กลุ่มเวช,เภสัช,เทคนิค</t>
  </si>
  <si>
    <t>MED,NUR,กลุ่มเวช,เภสัช,เทคนิค,</t>
  </si>
  <si>
    <t>MED,กลุ่มเวช</t>
  </si>
  <si>
    <t>ยุทธศาสตร์,สนับสนุน</t>
  </si>
  <si>
    <t>MED,NUR,เภสัช,กลุ่มเวช</t>
  </si>
  <si>
    <t>MED,NUR,เภสัช,กลุ่มเวช,เทคนิค</t>
  </si>
  <si>
    <t>สนับสนุน,กลุ่มยุทธ์</t>
  </si>
  <si>
    <t>ประจำปีงบประมาณ 2553/1</t>
  </si>
  <si>
    <t>บุคคลที่รับผิดชอบหลัก</t>
  </si>
  <si>
    <t>ปี 2553/1</t>
  </si>
  <si>
    <t>หัวหน้า</t>
  </si>
  <si>
    <t>รวมมิติประสิทธิผล</t>
  </si>
  <si>
    <t>รวมมิติคุณภาพ</t>
  </si>
  <si>
    <t>รวมมิติประสิทธิภาพ</t>
  </si>
  <si>
    <t>รวมมิติพัฒนาองค์กร</t>
  </si>
  <si>
    <t>รวมทั้งหมด</t>
  </si>
  <si>
    <t>4.9  รพ.มีผลการดำเนินงานพัฒนาด้านคุณธรรมจริยธรรม และธรรมาภิบาลตามเกณฑ์ที่กำหนด</t>
  </si>
  <si>
    <t>4.10  รพ.ได้รับการตรวจสอบภายใน 1 ครั้ง/ปี</t>
  </si>
  <si>
    <t xml:space="preserve">4.11  ร้อยละของจำนวนข้อเสนอแนะทั้งหมดจากการตรวจสอบภายในปีงบประมาณ 2551 ได้รับ
          การแก้ไข                                                                                              </t>
  </si>
  <si>
    <t xml:space="preserve">4.12  อำเภอมีการจัดตั้งศูนย์เจรจาไกล่เกลี่ยด้วยสันติหรือใช้ชื่อเป็นอย่างอื่น    
</t>
  </si>
  <si>
    <r>
      <t>4.14  ร้อยละของมูลค่าการจัดซื้อยาร่วมระดับจังหวัด หรือการจัดซื้อยาโดยวิธีสอบราคา หรือ
          ประกวดราคา หรือ e-Auction</t>
    </r>
    <r>
      <rPr>
        <b/>
        <sz val="15"/>
        <rFont val="AngsanaUPC"/>
        <family val="1"/>
      </rPr>
      <t xml:space="preserve"> ≥ ร้อยละ 20 ของมูลค่าการจัดซื้อยาทั้งจังหวัด</t>
    </r>
  </si>
  <si>
    <t xml:space="preserve">4.15  ร้อยละของมูลค่าการจัดซื้อยาจากองค์การเภสัชกรรมของ  </t>
  </si>
  <si>
    <t>5.จำนวนผู้ป่วยเสียชีวิตจากโรคอุบัติใหม่ (ภายใน 5 ปี)</t>
  </si>
  <si>
    <t>จำนวนผู้ป่วยที่เสียชีวิตจากโรคอุบัติใหม่ ( ภายใน5ปี)</t>
  </si>
  <si>
    <t>จำนวนผู้ป่วยเสียชีวิตจากโรคอุบัติใหม่</t>
  </si>
  <si>
    <t>MSO, NSO, IC , สุขา,IPD,OR,LR,OPD,ER</t>
  </si>
  <si>
    <t>1  ราย</t>
  </si>
  <si>
    <t>KPI  ข้อที่ 6</t>
  </si>
  <si>
    <r>
      <t xml:space="preserve">จำนวนผู้ป่วยที่เสียชีวิตขณะนำส่งโรงพยาบาลระดับตติยภูมิ </t>
    </r>
  </si>
  <si>
    <t>( ไม่นับผู้ป่วย hope less )</t>
  </si>
  <si>
    <r>
      <t>มิติที่ 2</t>
    </r>
    <r>
      <rPr>
        <b/>
        <sz val="16"/>
        <rFont val="Angsana New"/>
        <family val="1"/>
      </rPr>
      <t xml:space="preserve">   ด้านคุณภาพการให้บริการ</t>
    </r>
  </si>
  <si>
    <t>จำนวนผู้ป่วยที่เสียชีวิตขณะนำส่ง x 100</t>
  </si>
  <si>
    <t>จำนวนผู้ป่วยที่ส่งต่อทั้งหมด</t>
  </si>
  <si>
    <r>
      <t>ทุก 1</t>
    </r>
    <r>
      <rPr>
        <sz val="16"/>
        <rFont val="Times New Roman"/>
        <family val="1"/>
      </rPr>
      <t xml:space="preserve"> </t>
    </r>
    <r>
      <rPr>
        <sz val="16"/>
        <rFont val="Angsana New"/>
        <family val="1"/>
      </rPr>
      <t>เดือน</t>
    </r>
  </si>
  <si>
    <r>
      <t xml:space="preserve">งานอุบัติเหตุ </t>
    </r>
    <r>
      <rPr>
        <sz val="16"/>
        <rFont val="Times New Roman"/>
        <family val="1"/>
      </rPr>
      <t xml:space="preserve">– </t>
    </r>
    <r>
      <rPr>
        <sz val="16"/>
        <rFont val="Angsana New"/>
        <family val="1"/>
      </rPr>
      <t>ฉุกเฉิน</t>
    </r>
  </si>
  <si>
    <t>คณะกรรมการบริหารโรงพยาบาล</t>
  </si>
  <si>
    <t>8  ราย</t>
  </si>
  <si>
    <t>3  ราย</t>
  </si>
  <si>
    <t>KPI  ข้อที่ 7</t>
  </si>
  <si>
    <t>14.2.อัตราผู้ป่วยเบาหวานและความดันโลหิตสูงที่มีอายุมากกว่า 40 ปี ขึ้นไปได้</t>
  </si>
  <si>
    <t>15.3.ความครอบคลุมการรักษาวัณโรคด้วยระบบ DOTS</t>
  </si>
  <si>
    <t xml:space="preserve">จำนวนครั้งที่บุคลากรเข้าอบรมตามแผนฯ  X  100 </t>
  </si>
  <si>
    <t>จำนวนครั้งในการอบรมทั้งหมดในแผนฯ</t>
  </si>
  <si>
    <t>เดือนละ  1  ครั้ง</t>
  </si>
  <si>
    <t>ทุกฝ่าย/งาน</t>
  </si>
  <si>
    <t>KPI  ข้อที่ 33</t>
  </si>
  <si>
    <t>Core  Competency  หมายถึง  บุคลิกลักษณะการแสดงออกของพฤติกรรมของบุคลากรทุกคน</t>
  </si>
  <si>
    <t>ในองค์กรที่สะท้อนให้เห็นถึงความรู้ ทักษะ ทัศนคติ ความเชื่อ และอุปนิสัยของคนในองค์กร</t>
  </si>
  <si>
    <t>โดยรวมประเมินCore Competency หมายถึง  การประเมินสมรรถนะบุคลากรตามคู่มือ</t>
  </si>
  <si>
    <t>สมรรถนะของข้าราชการไทย(ฉบับปรับปรุงครั้งที่  1  )</t>
  </si>
  <si>
    <t>จำนวนบุคลากรที่ผ่านการประเมิน Core Competency  X  100</t>
  </si>
  <si>
    <t>จำนวนบุคลากรที่ได้รับการประเมินCore Competency(บุคลากรสายวิชาชีพ)</t>
  </si>
  <si>
    <t>1 ครั้ง /ปี</t>
  </si>
  <si>
    <t>KPI  ข้อที่ 34</t>
  </si>
  <si>
    <t>23.6.  อัตราการเพิ่มรายได้จากงานแพทย์แผนไทย</t>
  </si>
  <si>
    <t>อัตราการรับเข้า รพ.อันเนื่องมาจากภาวะแทรกซ้อนระยะสั้นของโรคเบาหวาน*</t>
  </si>
  <si>
    <t>อัตราการดูแลผู้ป่วยเรื้อรังที่มีส่งต่อ ได้รับการดูแลอย่างเหมาะสม*</t>
  </si>
  <si>
    <t>2 : ส่งเสริมและสนับสนุน</t>
  </si>
  <si>
    <t xml:space="preserve"> ร้อยละของชุมชนที่บรรลุเกณฑ์ตัวชี้วัดของโรคที่เป็นปัญหาสำคัญ *</t>
  </si>
  <si>
    <t>PCU,สนับสนุนบริการ</t>
  </si>
  <si>
    <t>การมีส่วนร่วมของภาคีเครือ</t>
  </si>
  <si>
    <t>ร้อยละชุมชนมีการจัดการสุขภาพผ่านเกณฑ์ชุมชนดีสุขภาพดีแบบพอเพียง*</t>
  </si>
  <si>
    <t>ร้อยละ 90</t>
  </si>
  <si>
    <t>ยุทธ์ฯ,สนับสนุนบริการ</t>
  </si>
  <si>
    <t>ข่ายด้านสุขภาพ</t>
  </si>
  <si>
    <t>  ร้อยละของโครงการหรือกิจกรรมที่ได้รับการสนับสนุนจากองค์การปกครองส่วนท้องถิ่น*</t>
  </si>
  <si>
    <t>ร้อยละ 100</t>
  </si>
  <si>
    <t>ร้อยละเครือข่ายบริการปฐมภูมิ ได้รับการรับรองการประเมินมาตรฐาน HCA*</t>
  </si>
  <si>
    <t>7.อัตราการเกิดภาวะแทรกซ้อนเฉียบพลันในผู้ป่วยเบาหวาน</t>
  </si>
  <si>
    <t xml:space="preserve"> (Hypo - Hyperglycemia)</t>
  </si>
  <si>
    <t xml:space="preserve">ระดับความสำเร็จของการผ่านเกณฑ์มาตรฐานการบริการแพทย์แผนไทย แพทย์พื้นบ้านและ
        แพทย์ทางเลือก **  (1.5)  </t>
  </si>
  <si>
    <t xml:space="preserve">ระดับความสำเร็จในการพัฒนาระบบการเฝ้าระวังโรคและภัยคุกคามทางสุขภาพ*** (4.1)  </t>
  </si>
  <si>
    <t>สนับสนุน,คิลนิคพิเศษ,PCU</t>
  </si>
  <si>
    <t xml:space="preserve"> ร้อยละของอาสาสมัครสาธารณสุข ได้รับการอบรมหลักสูตร อสม.สายใยรัก "กองทัพนมแม่" 
          ระดับครัวเรือน    </t>
  </si>
  <si>
    <t>สนับสนุน,LR</t>
  </si>
  <si>
    <t xml:space="preserve"> อำเภอมีระบบการดูแล "ขวัญกำลังใจ" อสม. 
   (1)  มีแผนและดำเนินงานดูแลส่งเสริมสิทธิและสวัสดิการของ อสม. 
   (2)  มีแผนและดำเนินงานพัฒนาศักยภาพ อสม. 
   (3)  มีการส่งเสริมการปฏิบัติงานของ อสม. โดยจัดงบประมาณเพื่อสนับสนุนการปฏิบัติงานเชิงรุก</t>
  </si>
  <si>
    <t>กลุ่มการ, สนับสนุนบริการ, กลุ่มยุทธ์, PCU</t>
  </si>
  <si>
    <r>
      <t>มิติที่ 4</t>
    </r>
    <r>
      <rPr>
        <b/>
        <sz val="16"/>
        <rFont val="Angsana New"/>
        <family val="1"/>
      </rPr>
      <t xml:space="preserve">   มิติด้านการพัฒนาองค์กร (น้ำหนัก : ร้อยละ  15)</t>
    </r>
  </si>
  <si>
    <t xml:space="preserve">บริหาร  </t>
  </si>
  <si>
    <t>≥14</t>
  </si>
  <si>
    <t>≤6</t>
  </si>
  <si>
    <t>IPD, LR, EROPD,PCU,แพทย์</t>
  </si>
  <si>
    <t xml:space="preserve">ขึ้นไปที่มีค่า Triglyceride </t>
  </si>
  <si>
    <t>เกิน 170 mg%</t>
  </si>
  <si>
    <t>37.3 อัตราการมีค่า Cholesterol ไม่</t>
  </si>
  <si>
    <t>เกิน 200 mg% ในบุคลากรอายุ 35</t>
  </si>
  <si>
    <t>1.มีการปรับพฤติกรรม</t>
  </si>
  <si>
    <t>Lab,MSO,</t>
  </si>
  <si>
    <t>ขึ้นไปที่มีค่า Cholesterol</t>
  </si>
  <si>
    <t>เกิน 200 mg%</t>
  </si>
  <si>
    <t>G13.การนำองค์กรที่มี</t>
  </si>
  <si>
    <t>38.จำนวนเรื่องที่กรรมการที่</t>
  </si>
  <si>
    <t>ประสิทธิ์ภาพและชุมชน</t>
  </si>
  <si>
    <t>ปรึกษาให้คำแนะนำ ที่ได้รับการ</t>
  </si>
  <si>
    <t>ให้การสนับสนุนที่ดีใน</t>
  </si>
  <si>
    <t>ดำเนินงาน</t>
  </si>
  <si>
    <t>การพัฒนาโรงพยาบาล</t>
  </si>
  <si>
    <t xml:space="preserve">2.37  ร้อยละของร้านอาหาร/แผงลอยจำหน่ายอาหาร/โรงอาหาร/โรงครัวโรงพยาบาล  ในหน่วยงานสังกัดกระทรวงสาธารณสุขได้มาตรฐานอาหารสะอาด  รสชาติอร่อย  </t>
  </si>
  <si>
    <t>4.4.1.ร้อยละของการสอบสวนและรายงานโรคติดต่อสำคัญในชุมชน ครบถ้วน ถูกต้องและทันเวลา</t>
  </si>
  <si>
    <t>9.อัตราการเกิด CVA รายใหม่ในผู้ป่วยเบาหวานและความดันโลหิตสูง</t>
  </si>
  <si>
    <t>10.อัตราการเกิด Birth Asphyxia (ต่อ 1,000 การเกิดมีชีพ)</t>
  </si>
  <si>
    <t>11.จำนวนผู้ป่วยที่เกิดภาวะแทรกซ้อนขณะและหลังการผ่าตัด</t>
  </si>
  <si>
    <t>16 ราย</t>
  </si>
  <si>
    <t>12.อัตราความสำเร็จของการรักษาผู้ป่วยวัณโรค (Success Rate)</t>
  </si>
  <si>
    <t>สุขาฯ</t>
  </si>
  <si>
    <t xml:space="preserve">13.อัตราการ Re-admit ด้วยโรคเดิมภายใน 28 วัน </t>
  </si>
  <si>
    <t>สนับสนุนฯ,เภสัช,ทันตะ,เวชฯ,แผนไทย</t>
  </si>
  <si>
    <t>แพทย์,NUR,เภสัช,ทันตะ,เทคนิค,เวชฯ</t>
  </si>
  <si>
    <t xml:space="preserve">การร้องเรียนและการฟ้องร้องด้านพฤติกรรมบริการที่มีความเสียหายต่อชื่อเสียงโรงพยาบาล  </t>
  </si>
  <si>
    <t>ต่อเจ้าหน้าที่ในโรงพยาบาล,การร้องเรียนต่อผู้อำนวยการโรงพยาบาลโดยตรง(ข้อความที่ระบุชื่อ</t>
  </si>
  <si>
    <t>นามสกุลผู้ร้องเรียนชัดเจน หรือผู้ร้องเรียนเข้าพบผู้อำนวยการโดยตรง)</t>
  </si>
  <si>
    <t>จำนวนครั้งในการเกิดเรื่องร้องเรียนระดับรุนแรงและการฟ้องร้องด้านพฤติกรรมบริการ</t>
  </si>
  <si>
    <t>ทุกเดือน</t>
  </si>
  <si>
    <t>คณะกรรมโรงพยาบาล</t>
  </si>
  <si>
    <t>2  ราย</t>
  </si>
  <si>
    <t>0   ราย</t>
  </si>
  <si>
    <t>1   ราย</t>
  </si>
  <si>
    <t>2   ราย</t>
  </si>
  <si>
    <t>KPI  ข้อที่ 4.1</t>
  </si>
  <si>
    <t>จำนวนผู้ป่วยที่เข้ามารับการตรวจรักษาที่โรงพยาบาลแล้วเสียชีวิตจากภาวะ</t>
  </si>
  <si>
    <t>Acute MI</t>
  </si>
  <si>
    <t xml:space="preserve">จำนวนผู้ป่วยที่เสียชีวิตจากภาวะ Acute MI </t>
  </si>
  <si>
    <t>ทุกครั้งที่มีอุบัติการณ์</t>
  </si>
  <si>
    <t>IPD, OR, LR ,ER,OPD</t>
  </si>
  <si>
    <t>MSO, NSO,IPD,OR,LR,OPD,ER</t>
  </si>
  <si>
    <t>4  ราย</t>
  </si>
  <si>
    <t>0  ราย</t>
  </si>
  <si>
    <t>KPI  ข้อที่ 4.2</t>
  </si>
  <si>
    <t xml:space="preserve">4.2 จำนวนการเสียชีวิตของผู้ป่วยจากภาวะ Shock  </t>
  </si>
  <si>
    <t>จำนวนผู้ป่วยที่เข้ามารับการรักษาที่โรงพยาบาลแล้วเสียชีวิตด้วยภาวะ Shock</t>
  </si>
  <si>
    <t xml:space="preserve">จำนวนผู้ป่วยที่เสียชีวิตจากภาวะ Shock          </t>
  </si>
  <si>
    <t>6  ราย</t>
  </si>
  <si>
    <t>KPI  ข้อที่ 4.3</t>
  </si>
  <si>
    <t>จำนวนผู้ป่วยที่เสียชีวิตโดยไม่ได้มีการวางแผนไว้ล่วงหน้าและเป็นการ</t>
  </si>
  <si>
    <t>เสียชีวิตที่ไม่ได้เกิดจากภาวะความเจ็บป่วยด้วยโรคที่เป็น</t>
  </si>
  <si>
    <t>จำนวนผู้ป่วยเสียชีวิตที่ไม่ได้เกิดจากพยาธิสภาพของโรค</t>
  </si>
  <si>
    <t>KPI  ข้อที่ 5</t>
  </si>
  <si>
    <t>NUR, เวชฯ,MED, ทันต,สนับสนุน,เทคนิค,</t>
  </si>
  <si>
    <t>10.1.1. อัตราความสมบูรณ์ของการลงข้อมูลผู้ป่วยนอกและผู้ป่วยในในระบบ HosXp</t>
  </si>
  <si>
    <t>จำนวนโครงการที่มีการประเมินผลสัมฤทธิ์การดำเนินงานตามแผนควบคุมกำกับ x 100</t>
  </si>
  <si>
    <t>จำนวนโครงการทั้งหมดของ รพ.</t>
  </si>
  <si>
    <t>ทุกฝ่าย/กลุ่มงาน/ทีมพัฒนาคุณภาพ รพ.</t>
  </si>
  <si>
    <t>KPI  ข้อที่ 42.1</t>
  </si>
  <si>
    <t>42.1.ร้อยละการตามเก็บหนี้ค้างชำระได้ในกลุ่มประกันสังคม,ต้นสังกัด</t>
  </si>
  <si>
    <t>เป้าหมาย ปี53</t>
  </si>
  <si>
    <t>เทคนิค,NUR,ทันต,เภสัช,เวช,สนับสนุน</t>
  </si>
  <si>
    <t>6. มีกิจกรรมประกวดคู่หูส่งเสริม</t>
  </si>
  <si>
    <t>ทันตสุขภาพ</t>
  </si>
  <si>
    <t>7. มีเครือข่ายทันตสุขภาพในศูนย์</t>
  </si>
  <si>
    <t>พัฒนาเด็กเล็กและโรงเรียนประถม</t>
  </si>
  <si>
    <t>ศึกษาใน Main PCU</t>
  </si>
  <si>
    <t>KPI  ข้อที่ 22</t>
  </si>
  <si>
    <t>ผู้ที่ฆ่าตัวตายสำเร็จทุกรูปแบบทั้งภายในและนอกโรงพยาบาล</t>
  </si>
  <si>
    <t>จำนวนผู้ที่ฆ่าตัวตายสำเร็จทุกรูปแบบทั้งในและนอกโรงพยาบาล x 100,000</t>
  </si>
  <si>
    <t>ประชากรทั้งหมดของ CUP บัวใหญ่</t>
  </si>
  <si>
    <t>ทุก 1 เดือน</t>
  </si>
  <si>
    <t>ER ( ใบรายงานการชันสูตรพลิกศพของตำรวจ )</t>
  </si>
  <si>
    <t xml:space="preserve">คุณสุวณีย์ </t>
  </si>
  <si>
    <t>งานสุขภาพจิต</t>
  </si>
  <si>
    <t>OPD, ER</t>
  </si>
  <si>
    <t>KPI  ข้อที่ 23</t>
  </si>
  <si>
    <t>จำนวนเด็กอายุ  3  ปี  ที่ไม่มีฟันผุ</t>
  </si>
  <si>
    <t>จำนวนเด็กอายุ  3  ปี  ที่ไม่มีฟันผุ  X  100</t>
  </si>
  <si>
    <t>จำนวนเด็กอายุ  3  ปี  CUP  บัวใหญ่</t>
  </si>
  <si>
    <t>ทุก  6  เดือน</t>
  </si>
  <si>
    <t>ศูนย์สุขภาพชุมชน  ,  HPH</t>
  </si>
  <si>
    <t>KPI  ข้อที่ 24</t>
  </si>
  <si>
    <t>จำนวนเด็กอายุ  12  ปี  ที่ไม่มีฟันแท้ผุ</t>
  </si>
  <si>
    <t>จำนวนเด็กอายุ  12  ปี  ที่ไม่มีฟันแท้ผุ  X  100</t>
  </si>
  <si>
    <t>จำนวนเด็กอายุ 12  ปี  CUP  บัวใหญ่</t>
  </si>
  <si>
    <t>KPI  ข้อที่ 25</t>
  </si>
  <si>
    <t>25.อัตราป่วยโรคไข้เลือดออกลดลง 20 % ของค่ามัธยฐานย้อนหลัง 5 ปี</t>
  </si>
  <si>
    <t>ตามปีปฏิทิน (ต่อประชากรแสนคน)</t>
  </si>
  <si>
    <t>KPI  ข้อที่ 26</t>
  </si>
  <si>
    <t>ทุกตำบลมีหน่วยให้บริการการแพทย์ขั้นพื้นฐานที่ไดรับ</t>
  </si>
  <si>
    <t>การสนับสนุนจากอปท.มีรถ , อุปกรณ์ช่วยชีวิตขั้นพื้นฐาน</t>
  </si>
  <si>
    <t>และมีบุคลากรที่สามารถให้บริการตลอด 24 ชั่วโมง</t>
  </si>
  <si>
    <t>G8. สนับสนุนการดำเนินงานด้านสาธารณสุขร่วมกับภาคีเครือข่าย</t>
  </si>
  <si>
    <t>สุขภาพให้เข้มแข็ง</t>
  </si>
  <si>
    <t>จำนวนหน่วยกู้ชีพที่ให้บริการอย่างต่อเนื่อง X100</t>
  </si>
  <si>
    <t>จำนวนตำบลทั้งหมด</t>
  </si>
  <si>
    <r>
      <t>ทุก 6</t>
    </r>
    <r>
      <rPr>
        <sz val="16"/>
        <rFont val="Times New Roman"/>
        <family val="1"/>
      </rPr>
      <t xml:space="preserve"> </t>
    </r>
    <r>
      <rPr>
        <sz val="16"/>
        <rFont val="Angsana New"/>
        <family val="1"/>
      </rPr>
      <t>เดือน</t>
    </r>
  </si>
  <si>
    <t>งานอุบัติเหตุ-ฉุกเฉิน</t>
  </si>
  <si>
    <r>
      <t>คณะกรรมการบริหารโรงพยาบาล</t>
    </r>
    <r>
      <rPr>
        <sz val="16"/>
        <rFont val="Times New Roman"/>
        <family val="1"/>
      </rPr>
      <t xml:space="preserve"> </t>
    </r>
    <r>
      <rPr>
        <sz val="16"/>
        <rFont val="Angsana New"/>
        <family val="1"/>
      </rPr>
      <t>/ กลุ่มการพยาบาล</t>
    </r>
  </si>
  <si>
    <t>KPI  ข้อที่ 27</t>
  </si>
  <si>
    <t>27.จำนวนหมู่บ้านจัดการสุขภาพเข้มแข็ง (14 หมู่บ้าน)</t>
  </si>
  <si>
    <t>KPI  ข้อที่ 28</t>
  </si>
  <si>
    <t>KPI  ข้อที่ 29</t>
  </si>
  <si>
    <t>KPI  ข้อที่ 30</t>
  </si>
  <si>
    <t>KPI  ข้อที่ 31</t>
  </si>
  <si>
    <t xml:space="preserve">31.อัตราร้านจำหน่ายอาหารและแผงลอยผ่านเกณฑ์ CFGT </t>
  </si>
  <si>
    <t>(Clean Food Good Taste)</t>
  </si>
  <si>
    <t>KPI  ข้อที่ 32</t>
  </si>
  <si>
    <t xml:space="preserve">แผนพัฒนารายบุคคลประจำปี หมายถึง  แผนพัฒนาบุคลากรตามส่วนขาด  </t>
  </si>
  <si>
    <t>โดยประเมินจากหัวหน้าฝ่าย/งานร่วมกับเจ้าตัว</t>
  </si>
  <si>
    <r>
      <t xml:space="preserve">มิติที่ 4 </t>
    </r>
    <r>
      <rPr>
        <b/>
        <sz val="16"/>
        <rFont val="Angsana New"/>
        <family val="1"/>
      </rPr>
      <t xml:space="preserve">  ด้านการพัฒนาองค์กร</t>
    </r>
  </si>
  <si>
    <t>เอื้อต่อการบริการและการตัดสินใจ</t>
  </si>
  <si>
    <t>&gt;70</t>
  </si>
  <si>
    <t>ทางการบริหาร</t>
  </si>
  <si>
    <t xml:space="preserve">สนเทศ ของผู้ป่วยเบาหวานชนิดที่สอง </t>
  </si>
  <si>
    <t>ตามมาตรฐานสารสนเทศ ระดับ 4 ขึ้นไป</t>
  </si>
  <si>
    <t>95</t>
  </si>
  <si>
    <t>ผู้ป่วยนอกและผู้ป่วยในในระบบ HosXp</t>
  </si>
  <si>
    <t>69</t>
  </si>
  <si>
    <t>75</t>
  </si>
  <si>
    <t>ชื่อตัวชี้วัดหลัก/รอง</t>
  </si>
  <si>
    <t>o</t>
  </si>
  <si>
    <t xml:space="preserve">    1.1. โรงพยาบาลผ่าน HAและ HPH *</t>
  </si>
  <si>
    <t>s</t>
  </si>
  <si>
    <t>2.ความพึงพอใจของผู้มารับบริการในภาพรวม</t>
  </si>
  <si>
    <t xml:space="preserve">  2.1.ความพึงพอใจของผู้ป่วยนอก</t>
  </si>
  <si>
    <t xml:space="preserve">  2.2.ความพึงพอใจของผู้ป่วยใน</t>
  </si>
  <si>
    <t xml:space="preserve">  2.3.ความพึงพอใจการบริการในชุมชน</t>
  </si>
  <si>
    <t>4.อุบัติการณ์ไม่พึงประสงค์จากการใช้ยาระดับ F ขึ้นไปที่</t>
  </si>
  <si>
    <t>11.1.ร้อยละของประชาชนชายอายุ 15 ปีขึ้นไปมีรอบเอวไม่เกิน 90 เซนติเมตร</t>
  </si>
  <si>
    <t>11.2.ร้อยละของประชาชนหญิงอายุ 15 ปีขึ้นไปมีรอบเอวไม่เกิน 80 เซนติเมตร</t>
  </si>
  <si>
    <t>11.5.ร้อยละของประชากรกลุ่มเสี่ยงเบาหวานสามารถปรับเปลี่ยนพฤติกรรมได้</t>
  </si>
  <si>
    <t>11.6.ร้อยละของประชากรกลุ่มเสี่ยงความดันโลหิตสามารถปรับเปลี่ยนพฤติกรรมได้</t>
  </si>
  <si>
    <t>IM  (OPD,PCU,IPD)</t>
  </si>
  <si>
    <t xml:space="preserve">ร้อยละของผู้สูงอายุตามเป้าหมายที่กำหนดได้รับบริการใส่ฟันเทียม </t>
  </si>
  <si>
    <t>≥ร้อยละ80</t>
  </si>
  <si>
    <t>ทันต</t>
  </si>
  <si>
    <t>PCU, คิลนิคพิเศษ</t>
  </si>
  <si>
    <t xml:space="preserve">ร้อยละของครัวเรือนที่มีการใช้เกลือเสริมไอโอดีนที่มีคุณภาพ  (ปริมาณไอโอดีน ≥ 30 ppm) </t>
  </si>
  <si>
    <t xml:space="preserve"> ≥ ร้อยละ 90</t>
  </si>
  <si>
    <t>≥90</t>
  </si>
  <si>
    <r>
      <t>มิติที่ 2</t>
    </r>
    <r>
      <rPr>
        <b/>
        <sz val="16"/>
        <rFont val="Angsana New"/>
        <family val="1"/>
      </rPr>
      <t xml:space="preserve">   มิติด้านคุณภาพการให้บริการ (น้ำหนัก : ร้อยละ  30)</t>
    </r>
  </si>
  <si>
    <t xml:space="preserve"> ร้อยละของค่าคัดกรอง TSH ในทารกแรกเกิดอายุ 2 วันขึ้นไปที่มีค่าผิดปกติ</t>
  </si>
  <si>
    <t>≤ร้อยละ 20</t>
  </si>
  <si>
    <t>≥40</t>
  </si>
  <si>
    <t>≤20</t>
  </si>
  <si>
    <t xml:space="preserve"> ร้อยละของผู้ที่มีอายุ 10-24 ปี เป็นสมาชิก TO BE NUMBER ONE และเคยเข้าร่วมกิจกรรม
          </t>
  </si>
  <si>
    <t>คิลนิคพิเศษ</t>
  </si>
  <si>
    <t>อำเภอมีชมรม TO BE NUMBER ONE และดำเนินงานศูนย์เพื่อนใจวัยรุ่นตามเกณฑ์ที่กำหนด</t>
  </si>
  <si>
    <t>โรงพยาบาล ผ่านการประเมินโรงพยาบาลสายใยรักแห่งครอบครัว **</t>
  </si>
  <si>
    <t>ส่งเสริม,LR</t>
  </si>
  <si>
    <t>ทันต,การแพทย์แผนไทย</t>
  </si>
  <si>
    <t xml:space="preserve">อำเภอมีความสำเร็จในการสนับสนุนนโยบาย  แผน และมาตรการควบคุมการ บริโภคเครื่องดื่มแอลกอฮอล์และยาสูบทั้ง  3 ขั้นตอน  </t>
  </si>
  <si>
    <t>สำเร็จ</t>
  </si>
  <si>
    <t>ไม่สำเร็จ</t>
  </si>
  <si>
    <t>คิลนิคพิเศษฒเภสัช</t>
  </si>
  <si>
    <t>อำเภอมีความสำเร็จในการสนับสนุนดำเนินการควบคุมการบริโภคเครื่องดื่มแอลกอฮอล์และยาสูบในสถานที่สาธารณะตามเกณฑ์ที่กำหนด (16 คะแนนขึ้นไป)</t>
  </si>
  <si>
    <t>16 คะแนนขึ้นไป</t>
  </si>
  <si>
    <t>≤8</t>
  </si>
  <si>
    <t>≥16</t>
  </si>
  <si>
    <t>เก็บข้อมูลเสร็จและปีที่ 2 ถึงขั้นสรุปและอภิปรายผล โดยยกเว้นวิทยานิพนธ์หรือ</t>
  </si>
  <si>
    <t>การศึกษาอิสระของบุคลากรที่อยู่ระหว่างการศึกษาระดับปริญญาโทหรือเอก</t>
  </si>
  <si>
    <t>จำนวนผลงาน R2Rในปีนั้น X 100</t>
  </si>
  <si>
    <t>จำนวนฝ่ายทั้งหมดในปี</t>
  </si>
  <si>
    <t>ปีละ 1 ครั้ง</t>
  </si>
  <si>
    <t>การถ่ายทอดตัวชี้วัดหลักระดับองค์กรตามแผนยุทธศาสตร์ของโรงพยาบาลเรณูนคร ปีงบประมาณ 2553</t>
  </si>
  <si>
    <t>พันธกิจที่ 1  จัดบริการด้านสุขภาพอย่างมีคุณภาพ ตามมาตรฐานวิชาชีพ สอดคล้องกับสภาพปัญหาและความต้องการของพื้นที่</t>
  </si>
  <si>
    <t>ประเด็นยุทธศาสตร์</t>
  </si>
  <si>
    <t>ตัวชี้วัด</t>
  </si>
  <si>
    <t>ปี51</t>
  </si>
  <si>
    <t>owner</t>
  </si>
  <si>
    <t>Supporter</t>
  </si>
  <si>
    <t xml:space="preserve"> 1 : พัฒนาระบบบริการครอบ</t>
  </si>
  <si>
    <t>โรงพยาบาลผ่าน HAและ HPH *</t>
  </si>
  <si>
    <t>ขั้น 3</t>
  </si>
  <si>
    <t>ทีมนำคุณภาพ</t>
  </si>
  <si>
    <t>ทุกหน่วยงาน</t>
  </si>
  <si>
    <t>คลุมด้านการรักษา ส่งเสริม</t>
  </si>
  <si>
    <t>โรงพยาบาลผ่านการรับรอง QA *</t>
  </si>
  <si>
    <t>ระดับ 3</t>
  </si>
  <si>
    <t>สนับสนุนบริการ</t>
  </si>
  <si>
    <t xml:space="preserve"> ป้องกัน และฟื้นฟู สุขภาพ</t>
  </si>
  <si>
    <t>โรงพยาบาลผ่านการประเมินโรงพยาบาลสายใยรักครอบครัว*</t>
  </si>
  <si>
    <t>ระดับทอง</t>
  </si>
  <si>
    <t>เงิน</t>
  </si>
  <si>
    <t>สนับสนุน/ LR</t>
  </si>
  <si>
    <t>ทันต, การแพทย์แผนไทย</t>
  </si>
  <si>
    <t>โรงพยาบาลผ่านเกณฑ์ระบบส่งต่อผู้ป่วยฉุกเฉินและไม่ฉุกเฉิน*</t>
  </si>
  <si>
    <t>ผ่านเกณฑ์</t>
  </si>
  <si>
    <t>แพทย์</t>
  </si>
  <si>
    <t>ห้องปฏิบัติการชันสูตรมีการดำเนินงานระบบคุณภาพยกระดับขึ้น 1 ขั้น หรือรักษาระดับสูงสุดไว้ได้*</t>
  </si>
  <si>
    <t>ร้อยละ 80</t>
  </si>
  <si>
    <t>Lab</t>
  </si>
  <si>
    <t xml:space="preserve">ระดับความสำเร็จของการผ่านเกณฑ์มาตรฐานการบริการแพทย์แผนไทย แพทย์พื้นบ้าน และแพทย์ทางเลือก *
       </t>
  </si>
  <si>
    <t>ระดับ 5</t>
  </si>
  <si>
    <t>การแพทย์แผนไทย</t>
  </si>
  <si>
    <t>เภสัช,แพทย์,LR</t>
  </si>
  <si>
    <t xml:space="preserve"> ความพึงพอใจของผู้มารับบริการที่แผนกผู้ป่วยนอก*</t>
  </si>
  <si>
    <t>OPD/PCU</t>
  </si>
  <si>
    <t xml:space="preserve"> ความพึงพอใจของผู้มารับบริการที่แผนกผู้ป่วยใน*</t>
  </si>
  <si>
    <t>IPD/LR</t>
  </si>
  <si>
    <t>โรงครัว,บริหาร,แพทย์</t>
  </si>
  <si>
    <t>อัตราการตายรวมของผู้ป่วยในโรงพยาบาล*</t>
  </si>
  <si>
    <t>ร้อยละ .05</t>
  </si>
  <si>
    <t>ER, LR , แพทย์</t>
  </si>
  <si>
    <t>อัตราตายปริกำเนิด*</t>
  </si>
  <si>
    <t>ร้อยละ 0</t>
  </si>
  <si>
    <t>สนับสนุนบริการ,แพทย์</t>
  </si>
  <si>
    <t>อัตราการขาดออกซิเจนในทารกแรกเกิด(ต่อการเกิดมีชีพ)*</t>
  </si>
  <si>
    <t>&lt;=30/1000</t>
  </si>
  <si>
    <t>อัตราการติดเชื้อในโรงพยาบาล(ต่อวันนอน)*</t>
  </si>
  <si>
    <t>&lt;=1/1000</t>
  </si>
  <si>
    <t>IC</t>
  </si>
  <si>
    <t>IPD/LR/OR/ER/OPD/PCU/Lab/ทันต/จ่ายกลาง</t>
  </si>
  <si>
    <t xml:space="preserve"> อัตราการรับกลับเข้าโรงพยาบาลภายใน 28 วัน ของผู้ป่วยโรคเบาหวานหรือภาวะแทรกซ้อนของเบาหวานโดยไม่ได้มีการวางแผน*</t>
  </si>
  <si>
    <t>&lt;ร้อยละ 3</t>
  </si>
  <si>
    <t>ER/OPD/PCU/แพทย์</t>
  </si>
  <si>
    <t> อัตราการรับกลับเข้าโรงพยาบาลภายใน 28 วัน ของผู้ป่วยโรคความดันโลหิตสูงหรือภาวะแทรกซ้อนโดยไม่ได้มีการวางแผน*</t>
  </si>
  <si>
    <t>15.1 อัตราคลาดเคลื่อนจากการจ่ายยาผู้ป่วยนอก  ต่อ1,000 ใบสั่งยา</t>
  </si>
  <si>
    <t>&lt;5</t>
  </si>
  <si>
    <t>&lt;4</t>
  </si>
  <si>
    <t>&lt;3</t>
  </si>
  <si>
    <t>&lt;2</t>
  </si>
  <si>
    <t>เภสัช</t>
  </si>
  <si>
    <t>IPD/LR/ER</t>
  </si>
  <si>
    <t>15.2 อัตราคลาดเคลื่อนจากการให้ยาผู้ป่วยนอก  ต่อ1,000 ราย</t>
  </si>
  <si>
    <t>15.3 อัตราคลาดเคลื่อนจากการจ่ายยาผู้ป่วยใน  ต่อ1,000 วันนอน</t>
  </si>
  <si>
    <t>15.4 อัตราคลาดเคลื่อนจากการให้ยาผู้ป่วยใน  ต่อ1,000 วันนอน</t>
  </si>
  <si>
    <t>อัตราการมีทารกแรกเกิดน้ำหนักน้อยกว่า 2500 กรัม ในหญิงฝากครรภ์ในโรงพยาบาล*</t>
  </si>
  <si>
    <t>&lt;=ร้อยละ 7</t>
  </si>
  <si>
    <t>สนับสนุน</t>
  </si>
  <si>
    <t>อัตราข้อร้องเรียนจากบริการด้านสุขภาพของโรงพยาบาล ได้รับการจัดการ*</t>
  </si>
  <si>
    <t>ร้อยละ80</t>
  </si>
  <si>
    <t>RM</t>
  </si>
  <si>
    <t>3.ประชาชนมีพฤติกรรมสุขภาพ</t>
  </si>
  <si>
    <t>  ร้อยละของชุมชนที่มีชมรมสร้างสุขภาพ*</t>
  </si>
  <si>
    <t>PCU,การแพทย์แผนไทย</t>
  </si>
  <si>
    <t>ที่เหมาะสมเอื้อต่อการมีสุขภาพดี</t>
  </si>
  <si>
    <t>ร้อยละของกลุ่มเป้าหมาย โรคเบาหวาน ความดันโลหิตสูง เปลี่ยนพฤติกรรมได้*</t>
  </si>
  <si>
    <t>ร้อยละ 20</t>
  </si>
  <si>
    <t>PCU,OPD</t>
  </si>
  <si>
    <t>F1</t>
  </si>
  <si>
    <t>E1</t>
  </si>
  <si>
    <t>D1</t>
  </si>
  <si>
    <t>13.  อัตราการเกิดภาวะแทรกซ้อนเฉียบพลันในผู้ป่วยเบาหวาน</t>
  </si>
  <si>
    <t>น้ำหนักคะแนน</t>
  </si>
  <si>
    <t>งานมีแผน IPIP</t>
  </si>
  <si>
    <t>2. ร้อยละของหัวหน้ากลุ่มงาน ฝ่ายงาน</t>
  </si>
  <si>
    <t xml:space="preserve">สามารถทำข้อสอบหลังการอบรมได้ </t>
  </si>
  <si>
    <t>70 % ขึ้นไป</t>
  </si>
  <si>
    <t>40. จำนวนฝ่าย/กลุ่มงานที่สามารถ</t>
  </si>
  <si>
    <t>ดำเนินงานตามยุทธศาสตร์ของฝ่าย</t>
  </si>
  <si>
    <t xml:space="preserve">1. อัตราการนำข้อมูล KPI </t>
  </si>
  <si>
    <t>เข้าร่วม กกบ.ตามทันห้วงเวลา ครบถ้วน</t>
  </si>
  <si>
    <t>41. ร้อยละของโครงการที่มีผลสัม</t>
  </si>
  <si>
    <t>ฤทธิ์มากกว่าร้อยละ 85 ของค่าเป้า</t>
  </si>
  <si>
    <t>หมาย</t>
  </si>
  <si>
    <t>1. ฝ่ายงานมีการจัดทำ</t>
  </si>
  <si>
    <t>แผนงาน/สอดคล้องกับสภาพปัญหา</t>
  </si>
  <si>
    <t>2. คณะกรรมการติดตามประเมิน</t>
  </si>
  <si>
    <t>แผนงานโครงการ</t>
  </si>
  <si>
    <t>G15.การเพิ่มรายได้ ลดราย</t>
  </si>
  <si>
    <t>จ่ายให้อัตราส่วนทางการ</t>
  </si>
  <si>
    <t>42.1.ร้อยละการตามเก็บหนี้ค้างชำระ</t>
  </si>
  <si>
    <t>การแพทย์,กลุ่มเวช,สนับสนุน,กลุ่มยุทธ์</t>
  </si>
  <si>
    <t>MED,NUR,เทคนิค</t>
  </si>
  <si>
    <t>เทคนิค,NUR,ทันตกรรม,เภสัช,กลุ่มเวชฯ,สนับสนุน</t>
  </si>
  <si>
    <t>NUR, กลุ่มงานเวชฯ,เภสัช, องค์กรแพทย์,</t>
  </si>
  <si>
    <t>NUR, กลุ่มเวชฯ,MED, ทันตกรรม,สนับสนุน,เทคนิค,</t>
  </si>
  <si>
    <t>เภสัช,แผนไทย</t>
  </si>
  <si>
    <t>NUR,กลุ่มเวช สนับสนุน, แพทย์, ทันตกรรม</t>
  </si>
  <si>
    <t>3.ประชาชนมีพฤติกรรม</t>
  </si>
  <si>
    <t>การมีสุขภาพดี</t>
  </si>
  <si>
    <t>สุขภาพที่เหมาะสมเอื้อต่อ</t>
  </si>
  <si>
    <t>4.ลดปัญหาสุขภาพที่</t>
  </si>
  <si>
    <t>สำคัญของพื้นที่</t>
  </si>
  <si>
    <t>5.ประชาชนสามารถดู</t>
  </si>
  <si>
    <t>แลพึ่งพาตนเองด้าน</t>
  </si>
  <si>
    <t>สุขภาพได้</t>
  </si>
  <si>
    <t>7.โรงพยาบาลมีสภาพ</t>
  </si>
  <si>
    <t xml:space="preserve">สวยงาม ปลอดภัย </t>
  </si>
  <si>
    <t>เอื้อต่อการส่งเสริมสุขภาพ</t>
  </si>
  <si>
    <t>8.รพ.มีการบริหารจัดการ</t>
  </si>
  <si>
    <t>แบบมุ่งเน้นผลสัมฤทธิ์</t>
  </si>
  <si>
    <t>ทรัพยากรของ รพ.มี</t>
  </si>
  <si>
    <t>12.เป็นองค์กรแห่งการ</t>
  </si>
  <si>
    <t>เงิน อยู่ในค่าที่เหมาะสม</t>
  </si>
  <si>
    <t>ได้ในกลุ่มประกันสังคม,ต้นสังกัด,</t>
  </si>
  <si>
    <t>พรบ.,ข้ามเขต,หนี้สงสัยจะสูญ</t>
  </si>
  <si>
    <t xml:space="preserve">เรียนรู้ มีผลงานทางวิชาการ </t>
  </si>
  <si>
    <t>/นวัตกรรมหรืองานวิจัยที่</t>
  </si>
  <si>
    <t>นางภรนภา ศรีสง่า... ตำแหน่ง..ผู้ช่วยเหลือคนไข้  ....กลุ่มงาน..ยุทธศาสตร์และสารสนเทศทางการแพทย์......</t>
  </si>
  <si>
    <t>นางสาวนภาพร   เรทนู .. ตำแหน่ง.ผู้ช่วยเหลือคนไข้....กลุ่มงาน..ยุทธศาสตร์และสารสนเทศทางการแพทย์......</t>
  </si>
  <si>
    <t>นาย ฟอด   เทพสุรินทร์. ตำแหน่ง.. ผู้ช่วยเหลือคนไข้....กลุ่มงาน..ยุทธศาสตร์และสารสนเทศทางการแพทย์......</t>
  </si>
  <si>
    <t>10.1.จำนวนครั้งการลงข้อมูลทั่วไปของผู้ป่วยนอกและส่งต่อไม่ถูกต้องต่อเดือน</t>
  </si>
  <si>
    <t>2.ค่าเฉลียอุบัติการณ์เวชระเบียนผิดคนไม่เกิน 3 ครั้ง/เดือน</t>
  </si>
  <si>
    <t>2.ร้อยละการส่งเอกสารเรียกเก็บ พรบ.ทันเวลาที่กำหนด</t>
  </si>
  <si>
    <t>1.3.1.1 ระดับความสำเร็จในการจัดบริการให้ผู้รับบริการมีความพึงพอใจ</t>
  </si>
  <si>
    <t>1. ระดับความสำเร็จในการจัดบริการให้ผู้รับบริการมีความพึงพอใจ</t>
  </si>
  <si>
    <t>6. ได้รับการอบรมความรู้ วิชาการ อย่างน้อย 10 วัน/ปี</t>
  </si>
  <si>
    <t>7.ร้อยละของการทดแทนเครื่องคอมที่มีปัญหาในการใช้งานตามเวลาที่กำหนด</t>
  </si>
  <si>
    <t>8.2.1.  ร้อยละมูลค่าของการตามเก็บหนี้ค้างชำระทุกสิทธิ์ประเภทผู้ป่วยในและผู้ป่วยนอก</t>
  </si>
  <si>
    <t>8.2.1.1 ร้อยละการเรียกเก็บค่ารักษาพยาบาลผู้ป่วยในทุกสิทธิ์</t>
  </si>
  <si>
    <t>8.2.1.2 ร้อยละการเรียกเก็บค่ารักษาพยาบาลผู้ป่วยนอกทุกสิทธิ์</t>
  </si>
  <si>
    <t>&gt;80</t>
  </si>
  <si>
    <t>&gt;90</t>
  </si>
  <si>
    <t>6.  ร้อยละมูลค่าของการตามเก็บหนี้ค้างชำระทุกสิทธิ์ประเภทผู้ป่วยในและผู้ป่วยนอก</t>
  </si>
  <si>
    <t>7. ร้อยละการเรียกเก็บค่ารักษาพยาบาลผู้ป่วยในทุกสิทธิ์</t>
  </si>
  <si>
    <t>8. ร้อยละการเรียกเก็บค่ารักษาพยาบาลผู้ป่วยนอกทุกสิทธิ์</t>
  </si>
  <si>
    <t>9. ได้รับการอบรมความรู้ วิชาการ อย่างน้อย 10 วัน/ปี</t>
  </si>
  <si>
    <t>10. ร้อยละความครอบคลุมของ'ผู้มีสิทธิในระบบหลักประกัน'สุขภาพของอำเภอ</t>
  </si>
  <si>
    <t>11. หน่วยบริการที่มีระดับความสัมฤทธิ์ผลของการดำเนินงานตามสิทธิประโยชน์ใน</t>
  </si>
  <si>
    <t>8.ร้อยละของการบำรุงรักษาเครื่องคอมในเครือข่ายตามแผน</t>
  </si>
  <si>
    <t>9.ร้อยละการสำรองข้อมูลการให้บริการตามแผนที่กำหนด</t>
  </si>
  <si>
    <t>10.ระดับความสำเร็จในการป้องกันเครือข่ายติด ไวรัสคอมพิวเตอร์</t>
  </si>
  <si>
    <t>11.ระดับความสำเร็จในการพัฒนา Web Site ของโรงพยาบาล</t>
  </si>
  <si>
    <t>12.ระดับความสำเร็จในการแก้ไขปัญหาเครือข่ายคอมพิวเตอร์ล่ม</t>
  </si>
  <si>
    <t>13. ร้อยละของเจ้าหน้าที่ได้รับการคำแนะนำในการแก้ไขปัญหาเบื้องต้นเรื่องคอมพิวเตอร์</t>
  </si>
  <si>
    <t>14. ระดับความสำเร็จในการดำเนินงานผ่านเกณฑ์ที่กำหนด</t>
  </si>
  <si>
    <t>7.ร้อยละการส่งข้อมูลบัตรขึ้นทะเบียนทันตามกำหนดเวลา</t>
  </si>
  <si>
    <t>8.ร้อยละข้อมูลที่ส่งขึ้นที่ขึ้นทะเบียนได้รับอนุมัติ</t>
  </si>
  <si>
    <t>9.ร้อยละความสมบูรณ์ในการลงข้อมูลในแบบคำขอ</t>
  </si>
  <si>
    <t>10.ร้อยละของการนำเข้าข้อมูล DB Data เข้า HosXP</t>
  </si>
  <si>
    <t>11.ร้อยละของการค้น Chart ผู้ป่วยพบในระยเวลาที่กำหนด</t>
  </si>
  <si>
    <t>12.ร้อยละของผู้มารับบริการได้รับบริการตามระยะเวลาที่กำหนด</t>
  </si>
  <si>
    <t>13.ร้อยละของผู้มารับบริการได้รับการตรวจสอบสิทธิก่อนการรักษา</t>
  </si>
  <si>
    <t>99.2</t>
  </si>
  <si>
    <t>7.  ร้อยละมูลค่าของการตามเก็บหนี้ค้างชำระทุกสิทธิ์ประเภทผู้ป่วยในและผู้ป่วยนอก</t>
  </si>
  <si>
    <t>8.ร้อยละการส่งเอกสารเรียกเก็บ พรบ.ทันเวลาที่กำหนด</t>
  </si>
  <si>
    <t>9.ร้อยละของการลงข้อมูลผู้ป่วย พรบ.ภายใน 48 ชั่วโมง</t>
  </si>
  <si>
    <t>10.ร้อยละการลงข้อมูลผู้ป่วยประกันสังคม</t>
  </si>
  <si>
    <t>11.ร้อยละ รับ - ส่ง หนังสือ ทันตามกำหนด</t>
  </si>
  <si>
    <t>13. ร้อยละของผู้รับบริการตอบแบบสอบถามความพึงพอใจตามเกณฑ์ที่กำหนด</t>
  </si>
  <si>
    <t>6.จำนวนครั้งการลงข้อมูลทั่วไปของผู้ป่วยนอกและส่งต่อไม่ถูกต้องต่อเดือน</t>
  </si>
  <si>
    <t>7. ได้รับการอบรมความรู้ วิชาการ อย่างน้อย 10 วัน/ปี</t>
  </si>
  <si>
    <t>8.ค่าเฉลียอุบัติการณ์เวชระเบียนผิดคนไม่เกิน 3 ครั้ง/เดือน</t>
  </si>
  <si>
    <t>10. ระดับความสำเร็จในการดำเนินงานผ่านเกณฑ์ที่กำหนด</t>
  </si>
  <si>
    <t>3.ค่าเฉลียอุบัติการเวชระเบียนสูญหายหรือหาไม่พบไม่เกิน 10 ครั้ง/เดือน</t>
  </si>
  <si>
    <t>9.ค่าเฉลียอุบัติการเวชระเบียนสูญหายหรือหาไม่พบไม่เกิน 10 ครั้ง/เดือน</t>
  </si>
  <si>
    <t>ตัวชี้วัด น้ำหนัก เป้าหมาย และเกณฑ์การให้คะแนน     โรงพยาบาลเรณูนคร</t>
  </si>
  <si>
    <t>นายวิรัช   แก่นจันทร์.... ตำแหน่ง..นักวิชาการสาธารณสุขชำนาญการ ....กลุ่มงาน ยุทธศาสตร์และสารสนเทศทางการแพทย์</t>
  </si>
  <si>
    <t>ชื่อผู้รับการประเมิน นายวิรัช   แก่นจันทร์</t>
  </si>
  <si>
    <t>ชื่อผู้บังคับบัญชา นายปรีดา   วรหาญ</t>
  </si>
  <si>
    <t>Recopvery ตามเกณฑ์</t>
  </si>
  <si>
    <t>3.อัตราผู้ดูแล/ญาติผู้ป่วย CVA สามารถ</t>
  </si>
  <si>
    <t>แผนยุทธศาสตร์ของโรงพยาบาลเรณูนคร ปีงบประมาณ 2553- 2555</t>
  </si>
  <si>
    <t>ทีมชุมชน</t>
  </si>
  <si>
    <t xml:space="preserve">รพ.มีผลการดำเนินงานการให้บริการการแพทย์ฉุกเฉิน (เปรียบเทียบจำนวนครั้งการปฏิบัติการฯ ทุกระดับกับจำนวนครั้งการมารับบริการที่ ER และรับไว้เป็นผู้ป่วยใน) </t>
  </si>
  <si>
    <t>&lt;50</t>
  </si>
  <si>
    <t>50-59.99</t>
  </si>
  <si>
    <t>60-69.99</t>
  </si>
  <si>
    <t>70-79.99</t>
  </si>
  <si>
    <t>≥80</t>
  </si>
  <si>
    <t xml:space="preserve"> รพ.ทุกแห่งมีคุณภาพการให้บริการการแพทย์ฉุกเฉิน (มีการกำหนดระยะเวลาการได้รับการ
          ตรวจประเมินและให้การรักษาโดยแพทย์ตามระดับความเร่งด่วนโดยเน้นรหัสแดง) </t>
  </si>
  <si>
    <t>ER,แพทย์</t>
  </si>
  <si>
    <t xml:space="preserve">  รพ.มีคุณภาพการให้บริการการแพทย์ฉุกเฉิน (การปฏิบัติการการแพทย์ฉุกเฉินของบุคลากรทุกระดับ ถูกต้องในด้านการดูแลทางเดินหายใจ การให้สารน้ำ การห้ามเลือดและการดามกระดูก) </t>
  </si>
  <si>
    <t xml:space="preserve">เมืองน่าอยู่    </t>
  </si>
  <si>
    <t xml:space="preserve">          (1) ร้อยละของเทศบาล ผ่านเกณฑ์ด้านกระบวนการเมืองน่าอยู่ด้านสุขภาพ</t>
  </si>
  <si>
    <t xml:space="preserve">≥ ร้อยละ 78
</t>
  </si>
  <si>
    <t>≥78</t>
  </si>
  <si>
    <t>สนับสนุนนบริการ</t>
  </si>
  <si>
    <t>อนามัย</t>
  </si>
  <si>
    <t>โครงสร้างและสิ่งแวดล้อม</t>
  </si>
  <si>
    <t>ยุทธศาสตร์สุขภาพ</t>
  </si>
  <si>
    <t>ยุทธศาสตร์สุขภาพในระดับ 5</t>
  </si>
  <si>
    <t>ต่อ ในชุมชน ครบถ้วน ถูกต้องและทันเวลา</t>
  </si>
  <si>
    <t xml:space="preserve">4.1 หน่วยงานสาธารณสุขที่ผ่านเกณฑ์มาตรฐานการจัดการสารสนเทศสุขภาพ ** (8.1)  
      </t>
  </si>
  <si>
    <t>ระดับ 4</t>
  </si>
  <si>
    <t>ชุมชนดีสุขภาพดีแบบพอเพียง*</t>
  </si>
  <si>
    <t>การแพทย์,กลุ่มเวช,สนับสนุน</t>
  </si>
  <si>
    <t>เครือข่ายภาคประชาชน เฝ้าระวังโรคและ</t>
  </si>
  <si>
    <t>ภัยคุกคามที่เป็นปัญหาของชุมชน</t>
  </si>
  <si>
    <t>เคลื่อนพัฒนาด้านสุขภาพ</t>
  </si>
  <si>
    <t>ร่วมกันด้านสุขภาพ</t>
  </si>
  <si>
    <t>ระดมเพื่อการพัฒนาด้านสุขภาพ</t>
  </si>
  <si>
    <t>ต่อการมีสุขภาพดี</t>
  </si>
  <si>
    <t>ดำเนินงานของชุมชนเพื่อใช้ใน</t>
  </si>
  <si>
    <t>การวางแผนพัฒนา</t>
  </si>
  <si>
    <t>7.โรงพยาบาลมีสภาพแวดล้อม</t>
  </si>
  <si>
    <t>80 %</t>
  </si>
  <si>
    <t>สวยงาม ปลอดภัย เอื้อต่อการ</t>
  </si>
  <si>
    <t>สิ่งแวดล้อม ของผู้มารับบริการ*</t>
  </si>
  <si>
    <t>และสิ่งแวดล้อมของผู้มารับบริการ</t>
  </si>
  <si>
    <t>มุ่งเน้นผลสัมฤทธิ์</t>
  </si>
  <si>
    <t>กลุ่มยุทธศาสตร์</t>
  </si>
  <si>
    <t>9. การบริหารจัดการด้าน ทรัพยากร</t>
  </si>
  <si>
    <t>ของ รพ.มีประสิทธิภาพ</t>
  </si>
  <si>
    <t>หาพัสดุตามใบเบิก</t>
  </si>
  <si>
    <t>ตามค่า Downtime</t>
  </si>
  <si>
    <t>10 มีระบบสารสนเทศที่มีคุณภาพ</t>
  </si>
  <si>
    <t>4</t>
  </si>
  <si>
    <t>5</t>
  </si>
  <si>
    <t>1.2 ระดับความสำเร็จของหน่วยงานในการทำผลงาน CQIหรือนวัตกรรมในระดับ 5</t>
  </si>
  <si>
    <t xml:space="preserve">1.3 ระดับความสำเร็จของหน่วยงานในการทำ Gap Analysis from  </t>
  </si>
  <si>
    <t>SIMPLE  ในระดับ 5</t>
  </si>
  <si>
    <t>1.2 ตามภาระหน้าที่ ที่สำคัญ</t>
  </si>
  <si>
    <t>4.4.1.ร้อยละของการสอบสวนและรายงานโรคติดต่อ ในชุมชน ครบถ้วน ถูกต้องและทันเวลา</t>
  </si>
  <si>
    <t>ทุกหน่วยที่ให้บริการ</t>
  </si>
  <si>
    <t>1.9 ร้อยละความครอบคลุมของ'ผู้มีสิทธิในระบบหลักประกัน'สุขภาพของจังหวัดนครพนม</t>
  </si>
  <si>
    <t>12.3 ร้อยละของบุคลากรสาธารณสุขมีผลการปฏิบัติงานรายบุคคลผ่านเกณฑ์ที่กำหนด</t>
  </si>
  <si>
    <t>หลักประกันสุขภาพถ้วนหน้าในระดับ 5</t>
  </si>
  <si>
    <t>1.10 หน่วยบริการที่มีระดับความสัมฤทธิ์ผลของการดำเนินงานตามสิทธิประโยชน์ในระบบ</t>
  </si>
  <si>
    <t xml:space="preserve"> (SRRT) ขั้นพื้นฐาน</t>
  </si>
  <si>
    <t>4.11 หน่วยบริการสาธารณสุขที่บรรลุเกณฑ์มาตรฐานทีมเฝ้าระวังสอบสวนเคลื่อนที่เร็ว</t>
  </si>
  <si>
    <t>หน่วยงานที่รับผิดอชบ</t>
  </si>
  <si>
    <t>ทิพย์ตะวัน</t>
  </si>
  <si>
    <t>ทิพย์สุดา</t>
  </si>
  <si>
    <t>ณัฐชญา</t>
  </si>
  <si>
    <t>จักรพล</t>
  </si>
  <si>
    <t>เพ็ญรัตน์</t>
  </si>
  <si>
    <t>พัฒนนรี</t>
  </si>
  <si>
    <t>ผลงานรอบที่ผ่านมา</t>
  </si>
  <si>
    <t>รวมน้ำหนักคะแนน</t>
  </si>
  <si>
    <t>แผนยุทธศาสตร์ของโรงพยาบาลเรณูนคร ปี 2553- 2555</t>
  </si>
  <si>
    <t>ทันตกรรม,แพทย์แผนไทย,เภสัช</t>
  </si>
  <si>
    <t>MED,NUR,กลุ่มเวชฯ,สนับสนุน,เทคนิคฯ</t>
  </si>
  <si>
    <t>สนับสนุนฯ,เภสัช,ทันตะ,กลุ่มเวชฯ,แผนไทย</t>
  </si>
  <si>
    <t>4.1.1. อัตราผู้ป่วย Hypoglycemia  เกิดภาวะ Hypoglycemia  ซ้ำระหว่างการรักษาผู้ป่วยใน</t>
  </si>
  <si>
    <t>กลุ่มสนับสนุนฯ,กลุ่มยุทธ์,แผนไทย</t>
  </si>
  <si>
    <t>เทคนิค,NUR,ทันต,เภสัช,เวชฯ,สนับสนุน</t>
  </si>
  <si>
    <t>1.2 ระดับความสำเร็จของหน่วยงานในการทำผลงาน CQI,นวัตกรรมในระดับ 5</t>
  </si>
  <si>
    <t>มิติที่ 2 คุณภาพบริการ (น้ำหนักคะแนน ร้อยละ 10)</t>
  </si>
  <si>
    <t>&lt; 10%</t>
  </si>
  <si>
    <t>ของผู้ป่วยโรคเบาหวานหรือภาวะ</t>
  </si>
  <si>
    <t>แทรกซ้อนของเบาหวานโดยไม่ได้มี</t>
  </si>
  <si>
    <t>การวางแผน</t>
  </si>
  <si>
    <t>ผู้ป่วยโรคความดันโลหิตสูงหรือภาวะ</t>
  </si>
  <si>
    <t>แทรกซ้อนของความดันโลหิตสูงโดยไม่ได้</t>
  </si>
  <si>
    <t>มีการวางแผน</t>
  </si>
  <si>
    <t>ผู้ป่วยโรคหืดด้วยภาวะกำเริบของโรคหืด</t>
  </si>
  <si>
    <t>ของผู้ป่วยโรคปอดอุดกั้นด้วยภาวะ</t>
  </si>
  <si>
    <t>กำเริบของโรคปอดอุดกั้น</t>
  </si>
  <si>
    <t>สามารถปรับเปลี่ยนเป็นกลุ่มปกติได้(70-139 mg%)</t>
  </si>
  <si>
    <t>โรคอุจจาระร่วง</t>
  </si>
  <si>
    <t>โรคไข้เลือดออก</t>
  </si>
  <si>
    <t>โรคเอดส์</t>
  </si>
  <si>
    <t>NUR,ทันต,เภสัช,เทคนิค,แผนไทย,</t>
  </si>
  <si>
    <t>สนับสนุน,กลุ่มเวช,IC,CLT,PTC,RM,MED</t>
  </si>
  <si>
    <t>สำเร็จได้รับการดูแลบำบัดรักษา</t>
  </si>
  <si>
    <t>NSO,PCU</t>
  </si>
  <si>
    <t>และมีการเฝ้าระวังดูแลอย่าง</t>
  </si>
  <si>
    <t>ต่อเนื่อง</t>
  </si>
  <si>
    <t>4. ประชาชนทั่วไปและกลุ่มเสี่ยง</t>
  </si>
  <si>
    <t>ได้รับการคัดกรองด้วยแบบคัด</t>
  </si>
  <si>
    <t>,PCU</t>
  </si>
  <si>
    <t>กรองภาวะซึมเศร้าและแบบ</t>
  </si>
  <si>
    <t>คัดกรองความเสี่ยงต่อการฆ่าตัว</t>
  </si>
  <si>
    <t>ตายเพิ่มขึ้น</t>
  </si>
  <si>
    <t>5. ผู้ป่วยกลุ่มเป้าหมายได้รับ</t>
  </si>
  <si>
    <t>การคัดกรองด้วยแบบคัดกรอง</t>
  </si>
  <si>
    <t>VIP/ICU,ตึกหญิง</t>
  </si>
  <si>
    <t>ภาวะซึมเศร้าและแบบคัดกรอง</t>
  </si>
  <si>
    <t>,ตึกชาย</t>
  </si>
  <si>
    <t>ความเสี่ยงต่อการฆ่าตัวตาย</t>
  </si>
  <si>
    <t>6. ผู้ที่ได้รับการคัดกรองและ</t>
  </si>
  <si>
    <t>พบว่ามีภาวะซึมเศร้าและได้รับ</t>
  </si>
  <si>
    <t>การวินิจฉัยจากแพทย์ว่าเป็นโรค</t>
  </si>
  <si>
    <t>ซึมเศร้าได้รับการรักษาด้วยยา</t>
  </si>
  <si>
    <t>สำนักพัฒฯ,</t>
  </si>
  <si>
    <t>ระดับความสำเร็จของการปรับเปลี่ยนพฤติกรรมสุขภาพของประชาชน*</t>
  </si>
  <si>
    <t>ระดับความสำเร็จในการลดปัญหาสุขภาพที่สำคัญ</t>
  </si>
  <si>
    <t>แผนยุทธศาสตร์โรงพยาบาลเรณูนคร  ปี 2552-2555    (ตัวชี้วัดรพ. 53 ข้อ)</t>
  </si>
  <si>
    <t>ตนเองด้านสุขภาพได้</t>
  </si>
  <si>
    <t>M3  : พัฒนาระบบบริหารจัดการและสมรรถนะของบุคลากรให้เหมาะสมต่อการปฏิบัติงาน ตาม ภารกิจ</t>
  </si>
  <si>
    <t>และยุทธศาสตร์</t>
  </si>
  <si>
    <t xml:space="preserve"> 4 : พัฒนาระบบการบริหารจัดการและระบบบริหารยุทธศาสตร์อย่างมีประสิทธิภาพ</t>
  </si>
  <si>
    <t>8. หน่วยงานมีระบบบริหารยุทธศาสตร์และการจัดการด้านทรัพยากรของโรงพยาบาลมีประสิทธิภาพ</t>
  </si>
  <si>
    <t>8. หน่วยงานมีระบบบริหารยุทธ</t>
  </si>
  <si>
    <t>ศาสตร์และการจัดการด้านทรัพยกร</t>
  </si>
  <si>
    <t>ของโรงพยาบาลมีประสิทธิภาพ</t>
  </si>
  <si>
    <t>คุณภาพการดำเนินงานให้เป็น</t>
  </si>
  <si>
    <t>ผู้ป่วยฉุกเฉินและไม่ฉุกเฉิน</t>
  </si>
  <si>
    <t>Best Practice และนำมาสู่การ</t>
  </si>
  <si>
    <t>แลกเปลี่ยนเรียนรู้ได้อย่างมี</t>
  </si>
  <si>
    <t>ประสิทธิภาพ</t>
  </si>
  <si>
    <t>ตัวชี้วัดในการดำเนินงานสาธารณสุข  รพ.เรณูนคร  . ปีงบประมาณ 2552</t>
  </si>
  <si>
    <t>ลำ</t>
  </si>
  <si>
    <t>ค่าเป้าหมาย ปี 2552</t>
  </si>
  <si>
    <t>กลุ่มยุทธ/กลุ่มเวช/กลุ่มสนับสนุน/NUR</t>
  </si>
  <si>
    <t>กลุ่มยุทธ/ทุกหน่วยงาน</t>
  </si>
  <si>
    <t>ER,OPD,IPD Team</t>
  </si>
  <si>
    <t>เลือดผิด</t>
  </si>
  <si>
    <t>2.อุบัติการณ์ให้สารน้ำผิดประเภทหรือ</t>
  </si>
  <si>
    <t>ไม่ตรงกับคำสั่งการรักษาของแพทย์</t>
  </si>
  <si>
    <t>3.อุบัติการณ์การให้ยาหรือฉีดยาผู้ป่วยผิด</t>
  </si>
  <si>
    <t>ประเภท/ผิดคน</t>
  </si>
  <si>
    <t>15.5 ลดอุบัติการณ์ผู้ป่วยได้รับ</t>
  </si>
  <si>
    <t>การวินิจฉัย Appendicitis ล่าช้า</t>
  </si>
  <si>
    <t>1.อัตราการ Rupture Appendicitis</t>
  </si>
  <si>
    <t>MSO,NSO,PCT</t>
  </si>
  <si>
    <t>1. ระดับความสำเร็จของหน่วยงานในการทำผลงาน CQIหรือนวัตกรรมในระดับ 5</t>
  </si>
  <si>
    <t>2. ความพึงพอใจของผู้ป่วยนอก</t>
  </si>
  <si>
    <t>3. จำนวนครั้งการเกิดอุบัติการซ้ำระดับ F ขึ้นไปหรือต่ำกว่าระดับ F เกิดซ้ำ&lt; 2 ครั้ง ใน 3 เดือน</t>
  </si>
  <si>
    <t>4. ร้อยละบุคลากรมีสุขภาพดี</t>
  </si>
  <si>
    <t>5.ร้อยละของการสอบสวนและรายงานโรคติดต่อ ในชุมชน ครบถ้วน ถูกต้องและทันเวลา</t>
  </si>
  <si>
    <t>6.ร้อยละความพึงพอใจต่อโครงสร้างและสิ่งแวดล้อม ของผู้มารับบริการ*</t>
  </si>
  <si>
    <t>7.อัตราการเกิดอุบัติเหตุจากการทำงาน</t>
  </si>
  <si>
    <t>8.อัตราการเกิดอุบัติเหตุของผู้รับบริการจากโครงสร้างและสิ่งแวดล้อม</t>
  </si>
  <si>
    <t>9 หน่วยงานมีการพัฒนาระบบบริหารยุทธศาสตร์สุขภาพใน ระดับ 5</t>
  </si>
  <si>
    <t>10.  ร้อยละมูลค่าของการตามเก็บหนี้ค้างชำระทุกสิทธิ์ประเภทผู้ป่วยในและผู้ป่วยนอก</t>
  </si>
  <si>
    <t>11. โรงพยาบาลผ่านเกณฑ์มาตรฐานการจัดการสารสนเทศสุขภาพ (ระดับ 5)</t>
  </si>
  <si>
    <t>.7</t>
  </si>
  <si>
    <t>11.บุคลากรมีสมรรถนะที่เหมาะ</t>
  </si>
  <si>
    <t>ทางวิชาการ /นวัตกรรม</t>
  </si>
  <si>
    <t>12.เป็นองค์กรแห่งการเรียนรู้มีผลงาน</t>
  </si>
  <si>
    <t>ที่เกี่ยวข้องกับบริการสุขภาพ</t>
  </si>
  <si>
    <t>21.ร้อยละชุมชนมีการจัดการสุขภาพผ่านเกณฑ์ชุมชนดีสุขภาพดีแบบพอเพียง*</t>
  </si>
  <si>
    <t>23.อัตราการเกิดอุบัติการณ์อุบัติเหตุของผู้ให้และผู้รับบริการในโรงพยาบาล</t>
  </si>
  <si>
    <t>ตัวชี้วัดระดับองค์กรตามแผนยุทธศาสตร์ของโรงพยาบาลเรณูนคร ปีงบประมาณ 2553</t>
  </si>
  <si>
    <r>
      <t>มิติที่ 2</t>
    </r>
    <r>
      <rPr>
        <b/>
        <sz val="14"/>
        <rFont val="Angsana New"/>
        <family val="1"/>
      </rPr>
      <t xml:space="preserve">   มิติด้านคุณภาพการให้บริการ (น้ำหนัก : ร้อยละ   30)</t>
    </r>
  </si>
  <si>
    <r>
      <t>มิติที่ 3</t>
    </r>
    <r>
      <rPr>
        <b/>
        <sz val="14"/>
        <rFont val="Angsana New"/>
        <family val="1"/>
      </rPr>
      <t xml:space="preserve">   มิติด้านประสิทธิภาพของการปฏิบัติราชการ(น้ำหนัก:ร้อยละ 30 )</t>
    </r>
  </si>
  <si>
    <r>
      <t>มิติที่ 4</t>
    </r>
    <r>
      <rPr>
        <b/>
        <sz val="14"/>
        <rFont val="Angsana New"/>
        <family val="1"/>
      </rPr>
      <t xml:space="preserve">   มิติด้านการพัฒนาองค์กร (น้ำหนัก : ร้อยละ 20)</t>
    </r>
  </si>
  <si>
    <t>13.อัตราการเกิดภาวะแทรกซ้อนเฉียบพลันในผู้ป่วยเบาหวาน(Hypo - Hyperglycemia)</t>
  </si>
  <si>
    <t>10.อัตราการเกิดอุบัติการซ้ำตั้งแต่ประดับ F ขึ้นไปหรือต่ำกว่าระดับ F เกิดซ้ำ&lt; 2 ครั้ง</t>
  </si>
  <si>
    <t>18. ร้อยละของผู้ป่วยโรคเรื้อรังที่สามารถดูแลสุขภาพของตนเองได้ หลังจำหน่ายออก</t>
  </si>
  <si>
    <t xml:space="preserve">      จากโรงพยาบาล</t>
  </si>
  <si>
    <t>20. ร้อยละของชุมชนที่บรรลุเกณฑ์ตัวชี้วัดของโรคที่เป็นปัญหาสำคัญ</t>
  </si>
  <si>
    <t>21. ร้อยละชุมชนมีการจัดการสุขภาพผ่านเกณฑ์ชุมชนดีสุขภาพดีแบบพอเพียง</t>
  </si>
  <si>
    <t>11. ระดับความสำเร็จของการปรับเปลี่ยนพฤติกรรมสุขภาพของประชาชน</t>
  </si>
  <si>
    <t>2. ความพึงพอใจของผู้มารับบริการในภาพรวม</t>
  </si>
  <si>
    <t>4. อุบัติการณ์ไม่พึงประสงค์จากการใช้ยาระดับ F ขึ้นไปที่สามารถป้องกันได้</t>
  </si>
  <si>
    <t>8. อัตราการเกิดภาวะแทรกซ้อน/ความเสี่ยงในการดูแลรักษาผู้ป่วยระดับ F  ขึ้นไปที่</t>
  </si>
  <si>
    <t xml:space="preserve">    สามารถป้องกันได้</t>
  </si>
  <si>
    <t xml:space="preserve">     ใน 3 เดือน</t>
  </si>
  <si>
    <t>17. อัตราทารกแรกเกิดน้อยกว่า 2,500 กรัม</t>
  </si>
  <si>
    <t>16. อัตราป่วยโรคไข้เลือดออกลดลงร้ยละ 20 ของค่ามัธยฐาน 5 ปีย้อนหลัง</t>
  </si>
  <si>
    <t>24. ร้อยละของหน่วยงานมีการพัฒนาระบบบริหารยุทธศาสตร์สุขภาพในระดับ 5</t>
  </si>
  <si>
    <t>23. อัตราการเกิดอุบัติการณ์อุบัติเหตุของผู้ให้และผู้รับบริการ</t>
  </si>
  <si>
    <t>32. ร้อยละของหน่วยงานมีผลงาน วิชาการ/นวัตกรรม/งานวิจัย อย่างน้อย1 เรื่อง /ปี</t>
  </si>
  <si>
    <t>จำนวนผู้ป่วย Rupture/Missed diagnosis Appendicitis X 100</t>
  </si>
  <si>
    <t>จำนวนผู้ป่วย  Appendicitis ทั้งหมด</t>
  </si>
  <si>
    <t>ER,OPD,OR</t>
  </si>
  <si>
    <t>PCT,NSO</t>
  </si>
  <si>
    <t>16 %</t>
  </si>
  <si>
    <t>15%</t>
  </si>
  <si>
    <t>13%</t>
  </si>
  <si>
    <t>11%</t>
  </si>
  <si>
    <t>KPI  ข้อที่ 15.6</t>
  </si>
  <si>
    <t>15.6 ลดจำนวนการเกิดภาวะแทรกซ้อนหลังการถอนฟันและ</t>
  </si>
  <si>
    <t>จำนวนผู้รับบริการที่มีภาวะแทรกซ้อนหลังการถอนฟัน</t>
  </si>
  <si>
    <t>และทำศัลยกรรมช่องปาก ตั้งแต่ระดับ F ขึ้นไป</t>
  </si>
  <si>
    <t>จำนวนครั้งที่เกิดภาวะแทรกซ้อนหลังการถอนฟัน/ทำศัลยกรรมช่องปาก X 100</t>
  </si>
  <si>
    <t>จำนวนครั้งของการถอนฟัน/ทำศัลยกรรมช่องปาก</t>
  </si>
  <si>
    <t>ฝ่ายทันตสาธารณสุข</t>
  </si>
  <si>
    <t>KPI  ข้อที่ 16</t>
  </si>
  <si>
    <t xml:space="preserve">จำนวนผู้ป่วยที่ได้รับการวินิจฉัยว่าเป็นกลุ่ม ACS ได้แก่  Unstable angina, </t>
  </si>
  <si>
    <t>Non STEMT, STEMT แล้วเกิดภาวะ AMI  ซ้ำขึ้นใหม่</t>
  </si>
  <si>
    <r>
      <t>จำนวนผู้ป่วยที่ได้รับการวินิจฉัยว่าเป็นกลุ่ม ACS</t>
    </r>
    <r>
      <rPr>
        <b/>
        <u val="single"/>
        <sz val="16"/>
        <rFont val="Angsana New"/>
        <family val="1"/>
      </rPr>
      <t xml:space="preserve"> </t>
    </r>
    <r>
      <rPr>
        <u val="single"/>
        <sz val="16"/>
        <rFont val="Angsana New"/>
        <family val="1"/>
      </rPr>
      <t>X100</t>
    </r>
  </si>
  <si>
    <t xml:space="preserve">                  จำนวนผู้ป่วยที่ได้รับการวินิจฉัยว่าเป็นกลุ่ม ACS</t>
  </si>
  <si>
    <t>ER  NCD  OPD  IPD</t>
  </si>
  <si>
    <t>MSO ER  NCD  OPD  IPD</t>
  </si>
  <si>
    <t>KPI  ข้อที่ 17</t>
  </si>
  <si>
    <t>17.ลดจำนวนผู้ป่วยภาวะแทรกซ้อนในกลุ่มผู้ป่วย CP (Cereberal Palsy)</t>
  </si>
  <si>
    <t>ผู้ป่วย CP(Cereberal Palsy) ที่วินิจฉัยPneumonia และภาวะข้อติด</t>
  </si>
  <si>
    <t xml:space="preserve">จำนวนของผู้ป่วย CP ที่วินิจฉัยPneumonia และมีภาวะข้อติด X 100         </t>
  </si>
  <si>
    <t xml:space="preserve">                       จำนวนของผู้ป่วย CP  ทั้งหมด  </t>
  </si>
  <si>
    <t>ทุก 6 เดือน</t>
  </si>
  <si>
    <t>กายภาพบำบัดและแพทย์แผนไทย</t>
  </si>
  <si>
    <t>IPD , OPD,ER, PCU</t>
  </si>
  <si>
    <t>IPD, OPD, ER, PCU</t>
  </si>
  <si>
    <t>KPI  ข้อที่ 18</t>
  </si>
  <si>
    <t>ผู้ป่วยCVA รายใหม่สามารถช่วยเหลือตัวเองได้ตามเป้าหมายที่ตั้งไว้</t>
  </si>
  <si>
    <t xml:space="preserve">จำนวนของผู้ป่วย CVA รายใหม่ที่ช่วยเหลือตัวเองได้ X 100         </t>
  </si>
  <si>
    <t xml:space="preserve">                       จำนวนของผู้ป่วยCVA รายใหม่ทั้งหมด  </t>
  </si>
  <si>
    <t>IPD ,  PCU</t>
  </si>
  <si>
    <t>IPD,OPD, PCU</t>
  </si>
  <si>
    <t>KPI  ข้อที่ 19</t>
  </si>
  <si>
    <t>G6. ลดอัตราป่วย อัตราตาย ด้วย โรคที่ไม่ติดต่อ และภาวะที่จะเป็นปัญหา</t>
  </si>
  <si>
    <t>จำนวนผู้ป่วยโรคเบาหวานรายใหม่ในกลุ่มอายุ 35 ปีขึ้นไป   × 100</t>
  </si>
  <si>
    <t>จำนวนประชากรอายุ 35 ปีขึ้นไปทั้งหมด(ประชากรกลางปี)</t>
  </si>
  <si>
    <t>เก็บข้อมูลและรายงานทุก 3 เดือน</t>
  </si>
  <si>
    <t>ราย</t>
  </si>
  <si>
    <t>ต่อพันเกิดมีชีพ</t>
  </si>
  <si>
    <t>เรื่อง</t>
  </si>
  <si>
    <t>ขั้น3</t>
  </si>
  <si>
    <t>ต่อแสนประชากร</t>
  </si>
  <si>
    <t xml:space="preserve">27.1.  อุบัติการณ์การไม่พร้อมใช้ของเครื่องมือแพทย์ที่สำคัญ </t>
  </si>
  <si>
    <t>27.2.  อุบัติการณ์การไม่พร้อมใช้ของเครื่องมือแพทย์อื่นๆ</t>
  </si>
  <si>
    <t>23.อัตราการเกิดอุบัติการณ์อุบัติเหตุของผู้ให้และผู้รับบริการ</t>
  </si>
  <si>
    <t>ไม่เกิน 7%</t>
  </si>
  <si>
    <t xml:space="preserve">          (2) ร้อยละของ อบต. ผ่านเกณฑ์ด้านกระบวนการเมืองน่าอยู่ด้านสุขภาพ</t>
  </si>
  <si>
    <t>≥ ร้อยละ 10</t>
  </si>
  <si>
    <t>≥10</t>
  </si>
  <si>
    <t xml:space="preserve">4.8  รพ.มีการวิเคราะห์ข้อมูลตามดัชนีชี้วัดทางการเงิน 7 ตัว  ทุก 3 เดือน  </t>
  </si>
  <si>
    <t xml:space="preserve"> ระดับความสำเร็จของการพัฒนาระบบกำกับดูแลมาตรฐานผลิตภัณฑ์สุขภาพแบบมีส่วนร่วม***(2.1)    
     </t>
  </si>
  <si>
    <t xml:space="preserve">
</t>
  </si>
  <si>
    <t xml:space="preserve">   (1)  ร้อยละผลิตภัณฑ์สุขภาพที่ส่งตรวจทางห้องปฏิบัติการและได้มาตรฐานตามเกณฑ์ที่กำหนด</t>
  </si>
  <si>
    <t>ร้อยละ 85</t>
  </si>
  <si>
    <t xml:space="preserve">   (2)  รพ.มีระบบการกำกับดูแลมาตรฐานผลิตภัณฑ์สุขภาพที่มีประสิทธิภาพ ระดับ 3</t>
  </si>
  <si>
    <t>ทุกแห่ง</t>
  </si>
  <si>
    <t>ไม่มี</t>
  </si>
  <si>
    <t>มี</t>
  </si>
  <si>
    <t xml:space="preserve"> ร้อยละของสถานที่ผลิตอาหาร 54 ประเภทได้มาตรฐาน GMP </t>
  </si>
  <si>
    <t>1. ร้อยละบุคลากรมีสุขภาพดี</t>
  </si>
  <si>
    <t>2. อัตราการ re-admit ภายใน 28 วัน ของผู้ป่วยโรคเบาหวานหรือภาวะแทรกซ้อน</t>
  </si>
  <si>
    <t>3.อัตราการ re-admit ภายใน 28 วันของผู้ป่วยโรคความดันโลหิตสูงหรือภาวะ</t>
  </si>
  <si>
    <t>4. อัตราการ re-admit ภายใน 28 วันของผู้ป่วยโรคหืดด้วยภาวะกำเริบของโรคหืด</t>
  </si>
  <si>
    <t>5. อัตราการ re-admit ภายใน 28 วันของผู้ป่วยโรคปอดอุดกั้นด้วยภาวะกำเริบของ</t>
  </si>
  <si>
    <t>6. อัตราการกลับเข้ารับการรักษาซ้ำในรพ. ภายใน 28 วันโดยไม่ได้วางแผน</t>
  </si>
  <si>
    <t>&lt; 20 %</t>
  </si>
  <si>
    <t>7. ร้อยละของผู้ป่วยโรคเบาหวานที่สามารถปรับลดน้ำตาลอย่างน้อย 1ระดับ</t>
  </si>
  <si>
    <t>8. ความพึงพอใจของผู้ป่วยนอก</t>
  </si>
  <si>
    <t>9. ความพึงพอใจของผู้ป่วยใน</t>
  </si>
  <si>
    <t>10.ความพึงพอใจในการทำงานของบุคคลากรพยาบาล</t>
  </si>
  <si>
    <t xml:space="preserve">11.. อัตราข้อร้องเรียนจาการบริการด้านสุขภาพได้รับการจัดการ </t>
  </si>
  <si>
    <t>12. ร้อยละของหน่วยบริการของกลุ่มการพยาบาลผ่านเกณฑ์การพัฒนาระบบส่งต่อ</t>
  </si>
  <si>
    <t>13. จำนวนโรงพยาบาลผ่านเกณฑ์การประเมินรับรองโรงพยาบาลสายใย</t>
  </si>
  <si>
    <t>14. การผสมผสานอัตรากำลังของพยาบาล</t>
  </si>
  <si>
    <t>15. จำนวนชั่วโมงการพยาบาลต่อวันนอนในรพ.</t>
  </si>
  <si>
    <t>16. อุบัติการณ์ Prescribing error ความรุนแรงระดับ F ขึ้นไป</t>
  </si>
  <si>
    <t>17. อุบัติการณ์ Admin error ความรุนแรง ระดับ  Fขึ้นไป</t>
  </si>
  <si>
    <t>18.จำนวนผู้ป่วยแพ้ยาซ้ำความรุนแรงระดับ F ขึ้นไป</t>
  </si>
  <si>
    <t>19. อัตราการติดเชื้อในโรงพยาบาล(ต่อวันนอน)*</t>
  </si>
  <si>
    <t>20.อัตราการติดเชื้อระบบทางเดินปัสสาวะจากคาสายสวนปัสสาวะ</t>
  </si>
  <si>
    <t>21.อัตราการติดเชื้อทางหลอดเลือดดำ</t>
  </si>
  <si>
    <t>22.อัตราการติดเชื้อแผลผ่าตัดสะอาด</t>
  </si>
  <si>
    <t>23. อัตราการติดเชื้อแผลฝีเย็บ</t>
  </si>
  <si>
    <t>24.อัตราการติดเชื้อสะดือทารก</t>
  </si>
  <si>
    <t>25.อัตราการติดเชื้อที่ตาทารกแรกเกิด</t>
  </si>
  <si>
    <t>26.อัตราการติดเชื้อแผลกดทับ</t>
  </si>
  <si>
    <t>27.อัตราการเกิดแผลกดทับในโรงพยาบาล</t>
  </si>
  <si>
    <t>0.2</t>
  </si>
  <si>
    <t>28. จำนวนการเสียชีวิตของผู้ป่วย MI</t>
  </si>
  <si>
    <t xml:space="preserve">29. จำนวนการเสียชีวิตของผู้ป่วยจากภาวะ Shock </t>
  </si>
  <si>
    <t>30. จำนวนผู้เสียชีวิตขณะนำส่ง/ส่งต่อ</t>
  </si>
  <si>
    <t>31. อัตราตายปริกำเนิด (ต่อ 1,000 การเกิดมีชีพ)</t>
  </si>
  <si>
    <t xml:space="preserve">32. อุบัติการณ์การเกิดภาวะแทรกซ้อน/ความเสี่ยงในการดูแลรักษาผู้ป่วยระดับ F </t>
  </si>
  <si>
    <t>33. อัตราการเกิด Birth Asphyxia (ต่อ 1,000 การเกิดมีชีพ)</t>
  </si>
  <si>
    <t>34.จำนวนครั้งการเกิดอุบัติการซ้ำ</t>
  </si>
  <si>
    <t>35. ประสิทธิภาพการเฝ้าระวังการติดเชื้อในโรงพยาบาล</t>
  </si>
  <si>
    <t>36. ระยะเวลาวันนอนเฉลี่ยของผู้ป่วยในรพ.</t>
  </si>
  <si>
    <t>37. อัตราผู้ป่วย Hypoglycemia  เกิดภาวะ Hypoglycemia  ซ้ำระหว่างการรักษา</t>
  </si>
  <si>
    <t xml:space="preserve">38. อัตราผู้ป่วยเบาหวานที่มา รพ.ด้วยภาวะHypo - Hyperglycemia </t>
  </si>
  <si>
    <t>39. อัตรา  Re - admit  ด้วยภาวะ Hypo  - Hyperglycemia</t>
  </si>
  <si>
    <t>40. อัตราผู้ป่วยเบาหวานที่ควบคุมระดับน้ำตาลได้ (FBS 70-139 mg%)</t>
  </si>
  <si>
    <t>41.อัตราผู้ป่วยเบาหวานและความดันโลหิตสูงที่ควบคุมความดันโลหิตได้</t>
  </si>
  <si>
    <t>42.โรงพยาบาลผ่าน HA,HPH</t>
  </si>
  <si>
    <t>43.ร้อยละของหน่วยงานผ่านการรับรองคุณภาพการพยาบาล (QA ขั้น 3)</t>
  </si>
  <si>
    <t xml:space="preserve">44. หน่วยงานผ่านเกณฑ์การประเมินตามมาตรฐานHA  overall Scolling </t>
  </si>
  <si>
    <t>45.อัตราการเพิ่มรายได้จากผู้ป่วยใน รพ.</t>
  </si>
  <si>
    <t>46.อัตราเพิ่มรายได้ผู้ป่วยนอก</t>
  </si>
  <si>
    <t>47.  อุบัติการณ์การไม่พร้อมใช้ของเครื่องมือแพทย์ที่สำคัญ (ครั้ง)</t>
  </si>
  <si>
    <t>48.อุบัติการณ์การไม่พร้อมใช้ของเครื่องมือแพทย์อื่นๆ(ครั้ง)</t>
  </si>
  <si>
    <t>49. อัตราความสมบูรณ์ของการลงข้อมูลผู้ป่วยนอกและผู้ป่วยในในระบบ HosXp</t>
  </si>
  <si>
    <t>50.ร้อยละความพึงพอใจต่อโครงสร้างและสิ่งแวดล้อม ของผู้มารับบริการ*</t>
  </si>
  <si>
    <t>51.อัตราการเกิดอุบัติเหตุจากการทำงาน</t>
  </si>
  <si>
    <t>รับวัคซีนได้รับแปรงสีฟัน</t>
  </si>
  <si>
    <t xml:space="preserve">24. ร้อยละเด็กนักเรียนชั้น ป.6 </t>
  </si>
  <si>
    <t>ปราศจากโรคฟันแท้ผุ</t>
  </si>
  <si>
    <t>1. เด็กนักเรียน ป.1-6 ได้รับการ</t>
  </si>
  <si>
    <t>ตรวจสุขภาพช่องปาก</t>
  </si>
  <si>
    <t>2. โรงเรียนประถมศึกษามีการจัด</t>
  </si>
  <si>
    <t>กิจกรรมการแปรงฟันหลังอาหาร</t>
  </si>
  <si>
    <t>กลางวัน</t>
  </si>
  <si>
    <t>3. ผู้พยายามฆ่าตัวตายแต่ไม่</t>
  </si>
  <si>
    <t xml:space="preserve"> ระดับความสำเร็จของการพัฒนาระบบบริหารยุทธศาสตร์สุขภาพ อำเภอ ***(9.1)</t>
  </si>
  <si>
    <t xml:space="preserve"> มีการจัดทำแผนบูรณาการการด้านส่งเสริมป้องกันโรค</t>
  </si>
  <si>
    <t>สนับสุนบริการ</t>
  </si>
  <si>
    <t xml:space="preserve"> รพ.มีการดำเนินงานด้านสมรรถนะบุคลากรผ่าน  ระดับ 3 **(10.1)</t>
  </si>
  <si>
    <t>ผ่านระดับ 3</t>
  </si>
  <si>
    <t xml:space="preserve"> ระดับความสำเร็จในการพัฒนาสู่องค์กรแห่งการเรียนรู้ ** (10.2)   </t>
  </si>
  <si>
    <t>ระดับ  5</t>
  </si>
  <si>
    <t>พํฒนาคุณภาพ,HRD</t>
  </si>
  <si>
    <t xml:space="preserve"> รพ.มีการจัดทำผลงานวิชาการ/งานวิจัย/นวัตกรรม  ที่นำสู่การพัฒนาประสิทธิภาพการบริการ
       สาธารณสุข ** (10.3)   </t>
  </si>
  <si>
    <t>30.อัตราตลาดสดประเภทที่ 1 ผ่าน</t>
  </si>
  <si>
    <t>ผู้บริโภค</t>
  </si>
  <si>
    <t>เกณฑ์ตลาดสดน่าซื้อ</t>
  </si>
  <si>
    <t>1.ร้อยละของตลาดสด</t>
  </si>
  <si>
    <t>เภสัชฯ,</t>
  </si>
  <si>
    <t>ประเภทที่ 1 ผ่านเกณฑ์</t>
  </si>
  <si>
    <t>ตลาดสดน่าซื้อยังคงผ่าน</t>
  </si>
  <si>
    <t>เกณฑ์ในปีถัดไป</t>
  </si>
  <si>
    <t>2.ร้อยละของตลาดสด</t>
  </si>
  <si>
    <t>ประเภทที่ 1 ที่ยังไม่ผ่าน</t>
  </si>
  <si>
    <t>เกณฑ์มีการวางระบบการ</t>
  </si>
  <si>
    <t>พัฒนาให้มากขึ้น</t>
  </si>
  <si>
    <t>31.อัตราร้านจำหน่ายอาหารและ</t>
  </si>
  <si>
    <t>สุขา</t>
  </si>
  <si>
    <t xml:space="preserve">แผงลอยผ่านเกณฑ์ CFGT (Clean </t>
  </si>
  <si>
    <t>Food Good Taste)</t>
  </si>
  <si>
    <t>NCD , HCIS , ทะเบียนผู้ป่วยโรคเบาหวาน</t>
  </si>
  <si>
    <t>กลุ่มงานเวชปฎิบัติครอบครัว</t>
  </si>
  <si>
    <t>OPD  และ PCU ทุกแห่ง</t>
  </si>
  <si>
    <t>KPI  ข้อที่ 20</t>
  </si>
  <si>
    <t>KPI  ข้อที่ 21</t>
  </si>
  <si>
    <t>1.1.โรงพยาบาลผ่าน HA,HPH</t>
  </si>
  <si>
    <t>1.2.ร้อยละของหน่วยงานผ่านการรับรองคุณภาพการพยาบาล (QA ขั้น 3)</t>
  </si>
  <si>
    <t>1.3.ความพึงพอใจของผู้มารับบริการในภาพรวม</t>
  </si>
  <si>
    <t xml:space="preserve">1.4. อัตราข้อร้องเรียนจาการบริการด้านสุขภาพได้รับการจัดการ </t>
  </si>
  <si>
    <t>1.5. จำนวนห้องปฏิบัติการชันสูตรสาธารณสุขมีการดำเนินงานคุณภาพ</t>
  </si>
  <si>
    <t xml:space="preserve">1.โรงพยาบาลมีคุณภาพ </t>
  </si>
  <si>
    <t>2.ผู้รับบริการปลอดภัย</t>
  </si>
  <si>
    <t>9. มีการบริหารจัดการตามหลัก</t>
  </si>
  <si>
    <t>ธรรมาภิบาล</t>
  </si>
  <si>
    <t>10 มีระบบสารสนเทศที่มี</t>
  </si>
  <si>
    <t>คุณภาพเอื้อต่อการบริหารและ</t>
  </si>
  <si>
    <t>การตัดสินใจทางการบริหาร</t>
  </si>
  <si>
    <t xml:space="preserve">12  เป็นองค์กรแห่งการเรียนรู้  </t>
  </si>
  <si>
    <t>3.ประชาชนมีพฤติกรรมสุขภาพที่เหมาะสมเอื้อต่อการมีสุขภาพดี</t>
  </si>
  <si>
    <t>11  บุคลากรมีสมรรถนะที่เหมาะสมกับภารกิจ</t>
  </si>
  <si>
    <t>ชื่อตัวชี้วัดระดับฝ่าย</t>
  </si>
  <si>
    <t>เป้าประสงค์ระดับฝ่าย</t>
  </si>
  <si>
    <t>หัวหน้าฝ่าย</t>
  </si>
  <si>
    <t>บุคคลที่รับผิดชอบหลัก/ร่วม</t>
  </si>
  <si>
    <t>แบบฟอร์มการถ่ายทอดตัวชี้วัดจากองค์กรสู่บุคคล</t>
  </si>
  <si>
    <t>ตารางการกำหนด ผู้รับผิดชอบตัวชี้วัดในระดับหน่วยงาน และระดับฝ่าย/บุคคล ที่ไดรับการถายทอด</t>
  </si>
  <si>
    <t>ของฝ่าย..................................................ประจำปี งบประมาณ 2553</t>
  </si>
  <si>
    <t>ค่าเป้าหมาย</t>
  </si>
  <si>
    <t xml:space="preserve">2.21  รพ.มีผลการดำเนินงานการให้บริการการแพทย์ฉุกเฉิน (เปรียบเทียบจำนวนครั้งการปฏิบัติการฯ ทุกระดับกับจำนวนครั้งการมารับบริการที่ ER และรับไว้เป็นผู้ป่วยใน) </t>
  </si>
  <si>
    <t xml:space="preserve">2.25  รพ.ทุกแห่งมีคุณภาพการให้บริการการแพทย์ฉุกเฉิน (มีการกำหนดระยะเวลาการได้รับการ
          ตรวจประเมินและให้การรักษาโดยแพทย์ตามระดับความเร่งด่วนโดยเน้นรหัสแดง) </t>
  </si>
  <si>
    <t xml:space="preserve">2.26  รพ.มีคุณภาพการให้บริการการแพทย์ฉุกเฉิน (การปฏิบัติการการแพทย์ฉุกเฉินของบุคลากรทุกระดับ ถูกต้องในด้านการดูแลทางเดินหายใจ การให้สารน้ำ การห้ามเลือดและการดามกระดูก) </t>
  </si>
  <si>
    <t xml:space="preserve">2.29 เมืองน่าอยู่    </t>
  </si>
  <si>
    <t>2.30  โรงพยาบาลในสังกัดกระทรวงสาธารณสุขมีส้วมผ่านเกณฑ์มาตรฐานส้วมสาธารณะ (HAS)</t>
  </si>
  <si>
    <t>ผลงานปี52</t>
  </si>
  <si>
    <t>11.ระดับความสำเร็จของการปรับเปลี่ยนพฤติกรรมสุขภาพของประชาชน</t>
  </si>
  <si>
    <t>HRD/ทุกหน่วยงาน</t>
  </si>
  <si>
    <t>แทรกซ้อนของความดันโลหิตสูงโดยไม่ได้มีการวางแผน</t>
  </si>
  <si>
    <t>19. ร้อยละของผู้ป่วยโรคเบาหวานที่สามารถปรับลดน้ำตาลอย่างน้อย 1  ระดับ</t>
  </si>
  <si>
    <t>20.ร้อยละของชุมชนที่บรรลุเกณฑ์ตัวชี้วัดของโรคที่เป็นปัญหาสำคัญ</t>
  </si>
  <si>
    <t>,พรบ.,ข้ามเขต,หนี้สงสัยจะสูญ</t>
  </si>
  <si>
    <t xml:space="preserve">G14. การเพิ่มรายรับลดรายจ่ายให้ อัตราส่วนทางการเงิน </t>
  </si>
  <si>
    <t xml:space="preserve">อยู่ในค่าที่ เหมาะสม                     </t>
  </si>
  <si>
    <t>KPI  ข้อที่ 42.2</t>
  </si>
  <si>
    <t>42.2.รายได้ตรวจสุขภาพกลุ่มข้าราชการ,รัฐวิสาหกิจ,เอกชน</t>
  </si>
  <si>
    <t>และกลุ่มพิเศษ</t>
  </si>
  <si>
    <t>รายได้จากการตรวจสุขภาพรัฐวิสาหกิจ, เอกชนและกลุ่มพิเศษ</t>
  </si>
  <si>
    <t>รายลัพธ์ทั้งหมดจากการเข้ารับการตรวจสุขภาพของกลุ่มข้าราชการ, รัฐวิสาหกิจ, เอกชนและกลุ่มพิเศษ</t>
  </si>
  <si>
    <t>ทุก 3 เดือน  รายงานทุก 1 ปี</t>
  </si>
  <si>
    <t>ศูนย์ประกัน</t>
  </si>
  <si>
    <t>OPD, ER, IPD, Lab, X – ray, กลุ่มงานเวชฯ, ศูนย์ประกัน</t>
  </si>
  <si>
    <t>0.24 ล้านบาท</t>
  </si>
  <si>
    <t>1 ล้านบาท</t>
  </si>
  <si>
    <t>1.4 ล้านบาท</t>
  </si>
  <si>
    <t>1.8 ล้านบาท</t>
  </si>
  <si>
    <t>KPI  ข้อที่ 42.3</t>
  </si>
  <si>
    <t>การเพิ่มอัตราการครองเตียง/จำนวนผู้มารับบริการจากผู้ป่วยใน</t>
  </si>
  <si>
    <t xml:space="preserve">G14. การเพิ่มรายรับลดรายจ่ายให้ อัตราส่วนทางการเงินอยู่ในค่าที่ เหมาะสม                     </t>
  </si>
  <si>
    <t>KPI  ข้อที่ 42.4</t>
  </si>
  <si>
    <t>KPI  ข้อที่ 43.1</t>
  </si>
  <si>
    <t>KPI  ข้อที่ 43.2</t>
  </si>
  <si>
    <t>KPI  ข้อที่ 43.3</t>
  </si>
  <si>
    <t>KPI  ข้อที่ 44</t>
  </si>
  <si>
    <t xml:space="preserve">หมายถึง ความครบถ้วนของการบันทึกข้อมูลในเวชระเบียน คุณภาพ </t>
  </si>
  <si>
    <t>การบันทึกข้อมูลในเวชระเบียน</t>
  </si>
  <si>
    <t>G15. การนำข้อมูลไปใช้ในการวางแผน  ติดตาม ประเมินผลด้าน</t>
  </si>
  <si>
    <t>การบริหาร ,บริการ,คุณภาพ</t>
  </si>
  <si>
    <t>จำนวน Chart ที่สมบรูณ์ X 100</t>
  </si>
  <si>
    <t>จำนวน Chart ที่ตรวจทั้งหมด</t>
  </si>
  <si>
    <t>เก็บข้อมูลและรายงานทุกเดือน</t>
  </si>
  <si>
    <t>ทีมตรวจสอบคุณภาพเวชระเบียน</t>
  </si>
  <si>
    <t>KPI  ข้อที่ 45</t>
  </si>
  <si>
    <t>45.ร้อยละของตัวชี้วัด( KPI ตามยุทธศาสตร์และตัวชี้วัดคุณภาพของ</t>
  </si>
  <si>
    <t>โรงพยาบาล)ที่สามารถดึงออกจาก ระบบฐานข้อมูล LAN</t>
  </si>
  <si>
    <t>ตัวชี้วัด(KPI ตามยุทธศาสตร์และตัวชี้วัดคุณภาพของรพ. )ที่สามารถดึง</t>
  </si>
  <si>
    <t xml:space="preserve">ออกจากระบบฐานข้อมุล Lan </t>
  </si>
  <si>
    <t>จำนวนตัวชี้วัด(สามารถดึงออกจากระบบฐานข้อมุล Lan x 100</t>
  </si>
  <si>
    <t xml:space="preserve">จำนวนตัวชี้วัดตามยุทธศาสตร์และตัวชี้วัดคุณภาพของรพ.ทั้งหมด </t>
  </si>
  <si>
    <t>ศูนย์คอมพิวเตอร์</t>
  </si>
  <si>
    <t>นางสาวอทิตยา ใจบุญนอก</t>
  </si>
  <si>
    <t>ทุกฝ่าย/งาน/ทีม</t>
  </si>
  <si>
    <t>KPI  ข้อที่ 46</t>
  </si>
  <si>
    <t xml:space="preserve">46.ระดับคะแนนเฉลี่ยการประเมินตนเอง ตาม HA SCORE BOOK  </t>
  </si>
  <si>
    <t>ทุกบท</t>
  </si>
  <si>
    <t>หมายถึงคะแนนเฉลี่ยของแต่ละบทที่คำนวณได้ตามมาตรฐานHA SCORE BOOK ของ สรพ.</t>
  </si>
  <si>
    <t>ที่ทีม /ฝ่าย/งาน ได้ประเมินให้คะแนนแล้วผ่านมติการเห็นชอบในที่ประชุมหัวหน้าฝ่าย/งาน</t>
  </si>
  <si>
    <t xml:space="preserve">ประธาน/เลขาฯทีม </t>
  </si>
  <si>
    <r>
      <t xml:space="preserve">ใช้ </t>
    </r>
    <r>
      <rPr>
        <sz val="16"/>
        <rFont val="Times New Roman"/>
        <family val="1"/>
      </rPr>
      <t xml:space="preserve">average score </t>
    </r>
    <r>
      <rPr>
        <sz val="16"/>
        <rFont val="Angsana New"/>
        <family val="1"/>
      </rPr>
      <t>ที่คำนวณได้ตามโปรแกรมของ สรพ. โดยไม่รวมคะแนนข้อที่ไม่ประเมิน</t>
    </r>
  </si>
  <si>
    <r>
      <t xml:space="preserve">ปีละ </t>
    </r>
    <r>
      <rPr>
        <sz val="16"/>
        <rFont val="Times New Roman"/>
        <family val="1"/>
      </rPr>
      <t>1</t>
    </r>
    <r>
      <rPr>
        <sz val="16"/>
        <rFont val="Angsana New"/>
        <family val="1"/>
      </rPr>
      <t xml:space="preserve"> ครั้ง</t>
    </r>
  </si>
  <si>
    <t>ทุกทีม/ฝ่าย/งาน</t>
  </si>
  <si>
    <t>KPI  ข้อที่ 47</t>
  </si>
  <si>
    <t>หมายถึงฝ่าย/งานที่มีผลงาน CQI หรือ นวัตกรรมที่ครบขั้นตอน PDCA ที่เป็นเรื่องใหม่ในปีนั้น</t>
  </si>
  <si>
    <t>หรือมีการต่อยอดเรื่องเดิมให้ดีขึ้น</t>
  </si>
  <si>
    <t>จำนวนผลงาน CQIหรือนวัตกรรมในปีนั้น X 100</t>
  </si>
  <si>
    <t>จำนวนฝ่าย/งานทั้งหมดในปี</t>
  </si>
  <si>
    <t>KPI  ข้อที่ 48</t>
  </si>
  <si>
    <t>หมายถึงผลงาน R2R ที่ฝ่ายได้ทำวิจัยขึ้นโดยอย่างน้อยในปีแรกถึงขั้นตอน</t>
  </si>
  <si>
    <t>MSO</t>
  </si>
  <si>
    <t>15.6 ลดจำนวนการเกิดภาวะแทรกซ้อนหลังการถอนฟันและทำศัลยกรรมช่องปาก</t>
  </si>
  <si>
    <t>ทันตฯ</t>
  </si>
  <si>
    <t>G5.เพิ่มการฟื้นฟูความพิการและป้องกันการเกิดอุบัติซ้ำ</t>
  </si>
  <si>
    <t>16.อัตราการเกิด MI ซ้ำในผู้ป่วย Acute Coronary Syndrom (ACS)</t>
  </si>
  <si>
    <t>17.ลดอัตราภาวะแทรกซ้อนในกลุ่มผู้ป่วย CP (Cereberal Palsy)</t>
  </si>
  <si>
    <t>งานกายภาพ</t>
  </si>
  <si>
    <t>18.อัตราผู้ป่วย CVA รายใหม่สามารถช่วยเหลือตัวเองได้ตามเป้าหมาย</t>
  </si>
  <si>
    <t>ST 2.พัฒนาระบบการควบคุมป้องกันโรคในชุมชมให้มีประสิทธิภาพ</t>
  </si>
  <si>
    <t>G6. ลดอัตราป่วย อัตราตาย ด้วย โรคที่ไม่ติดต่อ และภาวะที่จะเป็นปัญหาสุขภาพลง</t>
  </si>
  <si>
    <t>19.ลดอัตราการเกิดโรคเบาหวานรายใหม่ในกลุ่มอายุ 35 ปีขึ้นไป</t>
  </si>
  <si>
    <t xml:space="preserve">20.ลดอัตราการเกิดโรคความดันโลหิตสูงรายใหม่ในกลุ่มอายุ 35 ปีขึ้นไป </t>
  </si>
  <si>
    <t>21.อัตราการตั้งครรภ์ในวัยรุ่น</t>
  </si>
  <si>
    <t>22.อัตราฆ่าตัวตายสำเร็จในพื้นที่ CUP บัวใหญ่   (ต่อประชากรแสนคน)</t>
  </si>
  <si>
    <t>4 .8</t>
  </si>
  <si>
    <t>สุขภาพจิต</t>
  </si>
  <si>
    <t>23.ร้อยละของเด็กอายุ 3 ปี ปราศจากโรคฟันผุ</t>
  </si>
  <si>
    <t>24. ร้อยละเด็กนักเรียนชั้น ป.6 ปราศจากโรคฟันแท้ผุ</t>
  </si>
  <si>
    <t xml:space="preserve"> โรงพยาบาลในสังกัดกระทรวงสาธารณสุขมีส้วมผ่านเกณฑ์มาตรฐานส้วมสาธารณะ (HAS)</t>
  </si>
  <si>
    <t>ผ่าน</t>
  </si>
  <si>
    <t>ไม่ผ่าน</t>
  </si>
  <si>
    <t xml:space="preserve">ร้อยละของนักเรียนประถมศึกษาปีที่1 และ 3 ได้รับบริการตรวจฟัน      </t>
  </si>
  <si>
    <t>≥ ร้อยละ 80</t>
  </si>
  <si>
    <t xml:space="preserve">ร้อยละของนักเรียนประถมศึกษาปีที่1 ได้รับบริการเคลือบหลุมร่องฟัน      </t>
  </si>
  <si>
    <t>≥ ร้อยละ 40</t>
  </si>
  <si>
    <t>ไม่เกิน</t>
  </si>
  <si>
    <t>G16. การนำข้อมูลไปใช้ในการ</t>
  </si>
  <si>
    <t>44.อัตราความสมบูรณ์ของเวช</t>
  </si>
  <si>
    <t>วางแผน ติดตาม ประเมินผล</t>
  </si>
  <si>
    <t>ระเบียน</t>
  </si>
  <si>
    <t>1.งานผู้ป่วยนอก</t>
  </si>
  <si>
    <t>OPD,ศูนย์ข้อมูล,MSO,NSO</t>
  </si>
  <si>
    <t>2.งานผู้ป่วยใน</t>
  </si>
  <si>
    <t>IPD,ศูนย์ข้อมูล,MSO,NSO</t>
  </si>
  <si>
    <t>3.งานผู้ป่วยอุบัติเหตุ/ฉุกเฉิน</t>
  </si>
  <si>
    <t>ER,ศูนย์ข้อมูล,MSO,NSO</t>
  </si>
  <si>
    <t>4.งานผู้ป่วยห้องผ่าตัด</t>
  </si>
  <si>
    <t>OR,ศูนย์ข้อมูล,MSO,NSO</t>
  </si>
  <si>
    <t>5.งานผู้ป่วยห้องคลอด</t>
  </si>
  <si>
    <t>LR,ศูนย์ข้อมูล,MSO,NSO</t>
  </si>
  <si>
    <t>45.ร้อยละของตัวชี้วัด(KPI) ตาม</t>
  </si>
  <si>
    <t>3. อัตราข้อร้องเรียนจาการบริการด้านสุขภาพได้รับการจัดการ</t>
  </si>
  <si>
    <t>5. อัตราการติดเชื้อในโรงพยาบาล(ต่อวันนอน)*</t>
  </si>
  <si>
    <t>สมรรถนะส่วนขาด</t>
  </si>
  <si>
    <t>ความรู้เพื่อพัฒนางาน</t>
  </si>
  <si>
    <t>1 เรื่อง</t>
  </si>
  <si>
    <t>ความรู้</t>
  </si>
  <si>
    <t>100</t>
  </si>
  <si>
    <t>วิชาการ/นวัตกรรม/งานวิจัย อย่างน้อย</t>
  </si>
  <si>
    <t>1 เรื่อง /ปี</t>
  </si>
  <si>
    <t>นวัตกรรม</t>
  </si>
  <si>
    <t xml:space="preserve"> ผลงานทางวิชาการ/งานวิจัย/นวัตกรรม</t>
  </si>
  <si>
    <t>11.บุคลากรมีสมรรถนะที่</t>
  </si>
  <si>
    <t>ส่งเสริมสุขภาพ</t>
  </si>
  <si>
    <t>8.รพ.มีการบริหารจัดการแบบ</t>
  </si>
  <si>
    <t>90</t>
  </si>
  <si>
    <t>50</t>
  </si>
  <si>
    <t>กลุ่มเวชฯ</t>
  </si>
  <si>
    <t>40</t>
  </si>
  <si>
    <t xml:space="preserve">2.34  อำเภอมีการดำเนินงานป้องกันและควบคุมโรคเรื้อรัง(สุขภาพดีวิถีไทย) ผ่านเกณฑ์มาตรฐาน </t>
  </si>
  <si>
    <t xml:space="preserve">2.35  ร้อยละสตรีกลุ่มเป้าหมาย ได้รับการตรวจมะเร็งปากมดลูก และได้รับการรักษาเมื่อมีผลผิดปกติ    
</t>
  </si>
  <si>
    <t>2.36  รพ. มีการจัดตั้งและดำเนินการคลินิกผู้สูงอายุ</t>
  </si>
  <si>
    <t>2.ร้อยละความสำเร็จของความคาดเคลื่อนทางยา</t>
  </si>
  <si>
    <t>มีผลงานทางวิชาการ นวัตกรรมหรืองานวิจัยที่เกี่ยวข้องกับบริการสุขภาพ</t>
  </si>
  <si>
    <t>10.ร้อยละบุคลากรมีสุขภาพดี</t>
  </si>
  <si>
    <t>23. ร้อยละบุคลากรมีสมรรถนะตามเกณฑ์</t>
  </si>
  <si>
    <t>24.ร้อยละหน่วยงานมีการจัดการความรู้เพื่อพัฒนางาน</t>
  </si>
  <si>
    <t>25.ร้อยละของหน่วยงานมีผลงานวิชาการ/นวัตกรรม/งานวิจัย อย่างน้อย 1 เรื่อง/ปี</t>
  </si>
  <si>
    <t xml:space="preserve"> รพ.มีการวิเคราะห์ข้อมูลตามดัชนีชี้วัดทางการเงิน 7 ตัว  ทุก 3 เดือน  </t>
  </si>
  <si>
    <t xml:space="preserve"> รพ.มีผลการดำเนินงานพัฒนาด้านคุณธรรมจริยธรรม และธรรมาภิบาลตามเกณฑ์ที่กำหนด</t>
  </si>
  <si>
    <t>รพ.ได้รับการตรวจสอบภายใน 1 ครั้ง/ปี</t>
  </si>
  <si>
    <t xml:space="preserve">ร้อยละของจำนวนข้อเสนอแนะทั้งหมดจากการตรวจสอบภายในปีงบประมาณ 2551 ได้รับการแก้ไข                                                                                          </t>
  </si>
  <si>
    <t xml:space="preserve">≥ ร้อยละ 50 </t>
  </si>
  <si>
    <t>≥50</t>
  </si>
  <si>
    <t>ทุกหน่วย</t>
  </si>
  <si>
    <t>เป้าประสงค์และตัวชี้วัดเชิงกลยุทธ์ของโรงพยาบาลบัวใหญ่  ตามแผนกลยุทธ์ ปี 2553-2555 (ฉบับร่าง 23 กันยายน 2552)</t>
  </si>
  <si>
    <t>ตัวชี้วัด(KPI)</t>
  </si>
  <si>
    <t>ค่าคะแนน</t>
  </si>
  <si>
    <t>ผลงานปีที่ผ่านมา</t>
  </si>
  <si>
    <t>ปี</t>
  </si>
  <si>
    <t>หน่วยงานรับผิดชอบหลัก</t>
  </si>
  <si>
    <t>2.11  รพ.มีการตรวจสอบข้อมูลการเรียกเก็บค่าใช้จ่ายใน (e-claim) ย้อนหลังทุกเดือน (ข้อมูล 
        OP-HC และ IP)</t>
  </si>
  <si>
    <t xml:space="preserve">2.12  ร้อยละของผู้สูงอายุตามเป้าหมายที่กำหนดได้รับบริการใส่ฟันเทียม </t>
  </si>
  <si>
    <t xml:space="preserve">2.13  ร้อยละของครัวเรือนที่มีการใช้เกลือเสริมไอโอดีนที่มีคุณภาพ  (ปริมาณไอโอดีน ≥ 30 ppm) </t>
  </si>
  <si>
    <t>2.14  ร้อยละของค่าคัดกรอง TSH ในทารกแรกเกิดอายุ 2 วันขึ้นไปที่มีค่าผิดปกติ</t>
  </si>
  <si>
    <t xml:space="preserve">2.15  ร้อยละของผู้ที่มีอายุ 10-24 ปี เป็นสมาชิก TO BE NUMBER ONE และเคยเข้าร่วมกิจกรรม
          </t>
  </si>
  <si>
    <t>2.16  อำเภอมีชมรม TO BE NUMBER ONE และดำเนินงานศูนย์เพื่อนใจวัยรุ่นตามเกณฑ์ที่กำหนด</t>
  </si>
  <si>
    <t>2.17  โรงพยาบาล ผ่านการประเมินโรงพยาบาลสายใยรักแห่งครอบครัว **</t>
  </si>
  <si>
    <t xml:space="preserve">2.18  ร้อยละของผู้ป่วยยาเสพติดระบบสมัครใจที่ได้รับการบำบัดรักษาและฟื้นฟูสมรรถภาพตาม
          เกณฑ์กำหนด     </t>
  </si>
  <si>
    <t>15. อัตราความสำเร็จของการรักษาผู้ป่วยวัณโรค (Success rate)</t>
  </si>
  <si>
    <t>16.อัตราป่วยโรคไข้เลือดออกลดลงร้ยละ 20 ของค่ามัธยฐาน 5 ปีย้อนหลัง</t>
  </si>
  <si>
    <t>2.1 ความพึงพอใจของผู้ป่วยนอก</t>
  </si>
  <si>
    <t>2.2 ความพึงพอใจของผู้ป่วยใน</t>
  </si>
  <si>
    <t>2.3.ความพึงพอใจการบริการในชุมชน</t>
  </si>
  <si>
    <t>3. อัตราข้อร้องเรียนจากการบริการด้าน</t>
  </si>
  <si>
    <t>4.1. อุบัติการณ์ Prescribing error ความรุนแรง</t>
  </si>
  <si>
    <t>4.2.อุบัติการณ์ Dispensing  error  งานจ่ายยา</t>
  </si>
  <si>
    <t>4.3. อุบัติการณ์ Dispensing error งานจ่ายยา</t>
  </si>
  <si>
    <t xml:space="preserve">4.4. อุบัติการณ์ Admin error ความรุนแรง </t>
  </si>
  <si>
    <t>4.5. จำนวนผู้ป่วยแพ้ยาซ้ำความรุนแรง</t>
  </si>
  <si>
    <t>5.1.อัตราการติดเชื้อระบบทางเดินปัสสาวะ</t>
  </si>
  <si>
    <t>5.2.อัตราการติดเชื้อทางหลอดเลือดดำ</t>
  </si>
  <si>
    <t>5.3.อัตราการติดเชื้อแผลผ่าตัดสะอาด</t>
  </si>
  <si>
    <t>5.4 อัตราการติดเชื้อแผลฝีเย็บ</t>
  </si>
  <si>
    <t>5.5.อัตราการติดเชื้อสะดือทารก</t>
  </si>
  <si>
    <t>5.6.อัตราการติดเชื้อที่ตาทารกแรกเกิด</t>
  </si>
  <si>
    <t>5.7.อัตราการติดเชื้อแผลกดทับระดับ2-4</t>
  </si>
  <si>
    <t>6.2. จำนวนการเสียชีวิตของผู้ป่วยจาก</t>
  </si>
  <si>
    <t>6.3.  จำนวนผู้เสียชีวิตขณะนำส่ง/ส่งต่อ</t>
  </si>
  <si>
    <t>7. อัตราตายปริกำเนิด(ต่อ 1,000 การเกิดมีชีพ)</t>
  </si>
  <si>
    <t>8. อุบัติการณ์การเกิดภาวะแทรกซ้อน/ความ</t>
  </si>
  <si>
    <t xml:space="preserve">9.อัตราการเกิด Birth Asphyxia </t>
  </si>
  <si>
    <t>10.1 จำนวนครั้งการเกิดอุบัติการซ้ำ</t>
  </si>
  <si>
    <t>11.1.ร้อยละของประชาชนชายอายุ 15 ปีขึ้นไป</t>
  </si>
  <si>
    <t>11.2.ร้อยละของประชาชนหญิงอายุ 15 ปีขึ้นไป</t>
  </si>
  <si>
    <t xml:space="preserve">11.3.สตรีอายุ 30-60 ปี ได้รับการตรวจ pap </t>
  </si>
  <si>
    <t>11.4.สตรีอายุ 30 ปีขึ้นไปผ่านการประเมินทักษะ</t>
  </si>
  <si>
    <t>11.5.ร้อยละของประชากรกลุ่มเสี่ยงเบาหวาน</t>
  </si>
  <si>
    <t>11.6.ร้อยละของประชากรกลุ่มเสี่ยงความดัน</t>
  </si>
  <si>
    <t xml:space="preserve"> 12.1. ร้อยละบุคลากรมีสุขภาพดี</t>
  </si>
  <si>
    <t>13.1. อัตราผู้ป่วย Hypoglycemia  เกิดภาวะ</t>
  </si>
  <si>
    <t>13.2. อัตราผู้ป่วยเบาหวานที่มา รพ.</t>
  </si>
  <si>
    <t xml:space="preserve">13.3. อัตรา  Re - admit  ด้วยภาวะ </t>
  </si>
  <si>
    <t>13.4. อัตราผู้ป่วยเบาหวานที่ควบคุมระดับ</t>
  </si>
  <si>
    <t>14.1.อัตราผู้ป่วยเบาหวานและความดัน</t>
  </si>
  <si>
    <t>14.2.อัตราผู้ป่วยเบาหวานและความดัน</t>
  </si>
  <si>
    <t>15.1.อัตราการรักษาหายขาดของผู้ป่วยTB</t>
  </si>
  <si>
    <t>15.2.อัตราการขาดยาของผู้ป่วยวัณโรค</t>
  </si>
  <si>
    <t>15.3.ความครอบคลุมการรักษาวัณโรค</t>
  </si>
  <si>
    <t>16.1.ร้อยละของการสอบสวนและรายงานโรคติด</t>
  </si>
  <si>
    <t>17.1อัตราทารกแรกเกิดน้อยกว่า 2,500 กรัม</t>
  </si>
  <si>
    <t xml:space="preserve">18.1. อัตราการ re-admit ภายใน 28 วัน </t>
  </si>
  <si>
    <t>18.2. อัตราการ re-admit ภายใน 28 วันของ</t>
  </si>
  <si>
    <t>18.3. อัตราการ re-admit ภายใน 28 วันของ</t>
  </si>
  <si>
    <t>18.4. อัตราการ re-admit ภายใน 28 วัน</t>
  </si>
  <si>
    <t>19.1. ร้อยละของผู้ป่วยโรคเบาหวานที่สามารถ</t>
  </si>
  <si>
    <t>20.1.ร้อยละของชุมชนที่บรรลุเกณฑ์ตัวชี้วัดโรค</t>
  </si>
  <si>
    <t xml:space="preserve"> 20.2.ร้อยละของชุมชนที่บรรลุเกณฑ์ตัวชี้วัด</t>
  </si>
  <si>
    <t>20.3.ร้อยละของชุมชนที่บรรลุเกณฑ์ตัวชี้วัด</t>
  </si>
  <si>
    <t>20.4.ร้อยละของชุมชนที่บรรลุเกณฑ์ตัวชี้วัดโรค</t>
  </si>
  <si>
    <t xml:space="preserve"> 20.5.ร้อยละของชุมชนที่บรรลุเกณฑ์ตัวชี้วัด</t>
  </si>
  <si>
    <t>21.ร้อยละชุมชนมีการจัดการสุขภาพผ่านเกณฑ์</t>
  </si>
  <si>
    <t>21.1. ร้อยละชุมชนมีองค์กรอาสาสมัคร/</t>
  </si>
  <si>
    <t>21.2. ร้อยละชุมชนมีส่วนร่วมเพื่อการขับ</t>
  </si>
  <si>
    <t>21.3. ร้อยละชุมชนมีกระบวนการวางแผน</t>
  </si>
  <si>
    <t>21. 4. ร้อยละชุมชนมีกองทุนหรือมีการ</t>
  </si>
  <si>
    <t>21. 5. ร้อยละชุมชนมีการจัดกิจกรรมด้านสุขภาพ</t>
  </si>
  <si>
    <t>21. 6. ร้อยละชุมชนมีสภาพแวดล้อมที่เอื้อ</t>
  </si>
  <si>
    <t>21. 7. ร้อยละชุมชนมีการประเมินผลการ</t>
  </si>
  <si>
    <t>22.ร้อยละความพึงพอใจต่อโครงสร้างและ</t>
  </si>
  <si>
    <t xml:space="preserve"> 22.1.ร้อยละความพึงพอใจต่อโครงสร้าง</t>
  </si>
  <si>
    <t>23.อัตราการเกิดอุบัติการณ์อุบัติเหตุของผู้ให้และ</t>
  </si>
  <si>
    <t>23.1. ระดับความสำเร็จในการดำเนินงานอาชีว</t>
  </si>
  <si>
    <t>23.2.อัตราการเกิดอุบัติเหตุจากการทำงาน</t>
  </si>
  <si>
    <t>23.3.อัตราการเกิดอุบัติเหตุของผู้รับบริการจาก</t>
  </si>
  <si>
    <t>23.4.อัตราการตรวจคุณภาพน้ำเสียผ่านเกณฑ์</t>
  </si>
  <si>
    <t>24.ร้อยละของหน่วยงานมีการพัฒนาระบบบริหาร</t>
  </si>
  <si>
    <t>24.1.ระดับความสำเร็จการพัฒนาระบบบริหาร</t>
  </si>
  <si>
    <t>25.  เพิ่มรายได้</t>
  </si>
  <si>
    <t>25.1.  ร้อยละมูลค่าของการตามเก็บหนี้ค้างชำระ</t>
  </si>
  <si>
    <t>6.2.2. ร้อยละชุมชนมีส่วนร่วมเพื่อการขับเคลื่อนพัฒนาด้านสุขภาพ</t>
  </si>
  <si>
    <t>6.2.3. ร้อยละชุมชนมีกระบวนการวางแผนร่วมกันด้านสุขภาพ</t>
  </si>
  <si>
    <t>6.2.4. ร้อยละชุมชนมีกองทุนหรือมีการระดมเพื่อการพัฒนาด้านสุขภาพ</t>
  </si>
  <si>
    <t>6.2.5. ร้อยละชุมชนมีการจัดกิจกรรมด้านสุขภาพ</t>
  </si>
  <si>
    <t>6.2.6. ร้อยละชุมชนมีสภาพแวดล้อมที่เอื้อต่อการมีสุขภาพดี</t>
  </si>
  <si>
    <t>แผนพัฒนา</t>
  </si>
  <si>
    <t>6.2.7. ร้อยละชุมชนมีการประเมินผลการดำเนินงานของชุมชนเพื่อใช้ในการวาง</t>
  </si>
  <si>
    <t>7.2.2.อัตราการเกิดอุบัติเหตุจากการทำงาน</t>
  </si>
  <si>
    <t>7.2.1. ระดับความสำเร็จในการดำเนินงานอาชีวอนามัย</t>
  </si>
  <si>
    <t>7.2.3.อัตราการเกิดอุบัติเหตุของผู้รับบริการจากโครงสร้างและสิ่งแวดล้อม</t>
  </si>
  <si>
    <t>8.2.2.  อัตราการเพิ่มรายได้จากผู้ป่วยใน รพ.</t>
  </si>
  <si>
    <t>8.2.3.อัตราเพิ่มรายได้ผู้ป่วยนอก</t>
  </si>
  <si>
    <t>9.2.1.  อุบัติการณ์การไม่พร้อมใช้ของเครื่องมือแพทย์ที่สำคัญ (ครั้ง)</t>
  </si>
  <si>
    <t>9.2.2.  อุบัติการณ์การไม่พร้อมใช้ของเครื่องมือแพทย์อื่นๆ(ครั้ง)</t>
  </si>
  <si>
    <t>9.2.3.  ร้อยละการซ่อมเครื่องมือแพทย์ได้ตามค่า Downtime</t>
  </si>
  <si>
    <t>10.2.1. อัตราความสมบูรณ์ของการลงข้อมูลผู้ป่วยนอกและผู้ป่วยในในระบบ HosXp</t>
  </si>
  <si>
    <t xml:space="preserve">10.2.2. ความสมบูรณ์และการเข้าถึงข้อมูลสารสนเทศ ของผู้ป่วยเบาหวานชนิดที่สอง </t>
  </si>
  <si>
    <t>11.1.1. ร้อยละบุคลากรได้รับการพัฒนาสมรรถนะส่วนขาด</t>
  </si>
  <si>
    <t>12.1.1.จำนวนเรื่องที่หน่วยงานมีการจัดการความรู้</t>
  </si>
  <si>
    <t>12.2.1.จำนวนเรื่องที่หน่วยงานส่งประกวด ผลงานทางวิชาการ/งานวิจัย/นวัตกรรม</t>
  </si>
  <si>
    <t>ตัวชี้วัดโรงพยาบาลเรณูนครถ่ายทอดลงหน่วยงาน ปีงบประมาณ 2553</t>
  </si>
  <si>
    <t>RM/ทุกหน่วยงาน(ยกเว้นบริหาร)</t>
  </si>
  <si>
    <t>เทคนิค</t>
  </si>
  <si>
    <t>กลุมสนับสนุน/NUR</t>
  </si>
  <si>
    <t>ทีมชุมชน/กลุ่มสนับสนุน</t>
  </si>
  <si>
    <t>กลุมสนับสนุน</t>
  </si>
  <si>
    <t>กลุ่มสนับสนุน/เภสัช</t>
  </si>
  <si>
    <t>ตัวชี้วัด น้ำหนัก เป้าหมาย และเกณฑ์การให้คะแนน ระดับหน่วยงาน  โรงพยาบาลเรณูนคร</t>
  </si>
  <si>
    <t>1.ร้อยละของบุคลากรที่ผ่านเกณฑ์</t>
  </si>
  <si>
    <t>≥ 80%</t>
  </si>
  <si>
    <t>T</t>
  </si>
  <si>
    <t>ผู้รับบริการ</t>
  </si>
  <si>
    <t>ประเมิน Service mind</t>
  </si>
  <si>
    <t>2.หน่วยงานผู้ป่วยในผ่านเกณฑ์</t>
  </si>
  <si>
    <t>ระดับ ดี</t>
  </si>
  <si>
    <t>สถานที่น่าอยู่น่าทำงาน</t>
  </si>
  <si>
    <t>3.ร้อยละของผู้ป่วยและญาติที่ได้รับ</t>
  </si>
  <si>
    <t>≥ 70%</t>
  </si>
  <si>
    <t>IPD Team</t>
  </si>
  <si>
    <t>การตอบสนองต่อการรับทราบ</t>
  </si>
  <si>
    <t>ข้อมูลการรักษา</t>
  </si>
  <si>
    <t>3.จำนวนเรื่องร้องเรียนระดับรุนแรง</t>
  </si>
  <si>
    <t>0 เรื่อง</t>
  </si>
  <si>
    <t>และการฟ้องร้องด้านพฤติกรรม</t>
  </si>
  <si>
    <t>บริการลดลง</t>
  </si>
  <si>
    <t xml:space="preserve">1. ร้อยละของบุคลากรผ่านการอบรม </t>
  </si>
  <si>
    <t>ESB (Exellent Sevice Behavier)</t>
  </si>
  <si>
    <t>2.ร้อยละของบุคลากรผ่านการอบรม</t>
  </si>
  <si>
    <t>ธรรมะ</t>
  </si>
  <si>
    <t>G2.ลดอัตราการตายใน</t>
  </si>
  <si>
    <t xml:space="preserve">4.จำนวนการเสียชีวิตของผู้ป่วย </t>
  </si>
  <si>
    <t>กลุ่มผู้ป่วยเฉียบพลันและ</t>
  </si>
  <si>
    <t>อุบัติเหตุฉุกเฉิน</t>
  </si>
  <si>
    <t>1.  ผู้ป่วย Chest pain ได้รับ</t>
  </si>
  <si>
    <t>การทำ  EKG ภายใน 10 นาที</t>
  </si>
  <si>
    <t xml:space="preserve">2. บุคลากร OPD, ER, IPD, ICU </t>
  </si>
  <si>
    <t>TC</t>
  </si>
  <si>
    <t>2.1.5. จำนวนผู้ป่วยแพ้ยาซ้ำความรุนแรงระดับ F ขึ้นไป</t>
  </si>
  <si>
    <t>2.2.1.อัตราการติดเชื้อระบบทางเดินปัสสาวะจากคาสายสวนปัสสาวะ</t>
  </si>
  <si>
    <t>2.2.2.อัตราการติดเชื้อทางหลอดเลือดดำ</t>
  </si>
  <si>
    <t>2.2.3.อัตราการติดเชื้อแผลผ่าตัดสะอาด</t>
  </si>
  <si>
    <t>2.2.4 อัตราการติดเชื้อแผลฝีเย็บ</t>
  </si>
  <si>
    <t>2.2.5.อัตราการติดเชื้อสะดือทารก</t>
  </si>
  <si>
    <t>2.2.6.อัตราการติดเชื้อที่ตาทารกแรกเกิด</t>
  </si>
  <si>
    <t>2.2.7.อัตราการติดเชื้อแผลกดทับระดับ2-4</t>
  </si>
  <si>
    <t>2.3.1. จำนวนการเสียชีวิตของผู้ป่วย MI</t>
  </si>
  <si>
    <t xml:space="preserve">2.3.2. จำนวนการเสียชีวิตของผู้ป่วยจากภาวะ Shock </t>
  </si>
  <si>
    <t>2.3.3.  จำนวนผู้เสียชีวิตขณะนำส่ง/ส่งต่อ</t>
  </si>
  <si>
    <t xml:space="preserve">2.5.1. อุบัติการณ์การเกิดภาวะแทรกซ้อน/ความเสี่ยงในการดูแลรักษาผู้ป่วยระดับ F </t>
  </si>
  <si>
    <t>2.7.1 จำนวนครั้งการเกิดอุบัติการซ้ำ</t>
  </si>
  <si>
    <t>จากจนท.สาธารณสุข</t>
  </si>
  <si>
    <t>3.1.1.ร้อยละของประชาชนชายอายุ 15 ปีขึ้นไปมีรอบเอวไม่เกิน 90 เซนติเมตร</t>
  </si>
  <si>
    <t>3.1.2.ร้อยละของประชาชนหญิงอายุ 15 ปีขึ้นไปมีรอบเอวไม่เกิน 80 เซนติเมตร</t>
  </si>
  <si>
    <t>3.1.3.สตรีอายุ 30-60 ปี ได้รับการตรวจ pap smear</t>
  </si>
  <si>
    <t>3.1.4.สตรีอายุ 30 ปีขึ้นไปผ่านการประเมินทักษะตรวจเต้านมด้วยตนเอง</t>
  </si>
  <si>
    <t>3.1.5.ร้อยละของประชากรกลุ่มเสี่ยงเบาหวานสามารถปรับเปลี่ยนพฤติกรรมได้</t>
  </si>
  <si>
    <t>3.1.6.ร้อยละของประชากรกลุ่มเสี่ยงความดันโลหิตสามารถปรับเปลี่ยนพฤติกรรมได้</t>
  </si>
  <si>
    <t>4.8 ระดับความสำเร็จของการดำเนินงานอนามัยแม่และเด็กมีคุณภาพมาตรฐาน</t>
  </si>
  <si>
    <t>ในช่องปากในศูนย์พัฒนาเด็กเล็ก</t>
  </si>
  <si>
    <t>4.10 ระดับความสำเร็จของการดำเนินงานส่งเสริมทันตสุขภาพและป้องกันโรค</t>
  </si>
  <si>
    <t>4.11 หน่วยบริการสาธารณสุขที่บรรลุเกณฑ์มาตรฐานทีมเฝ้าระวังสอบสวน</t>
  </si>
  <si>
    <t>และเชื่อมโยงสอดคล้องในทุกระดับ</t>
  </si>
  <si>
    <t>4.7 รพ.มีการดำเนินงาน เฝ้าระวัง ป้องกัน ควบคุมโรคไม่ติดต่อที่มีประสิทธิภาพ</t>
  </si>
  <si>
    <t>ผู้ป่วยใน</t>
  </si>
  <si>
    <t xml:space="preserve"> ถูกต้องและทันเวลา</t>
  </si>
  <si>
    <t>4.1.1. อัตราผู้ป่วย Hypoglycemia  เกิดภาวะ Hypoglycemia  ซ้ำระหว่างการรักษา</t>
  </si>
  <si>
    <t xml:space="preserve">4.1.2. อัตราผู้ป่วยเบาหวานที่มา รพ.ด้วยภาวะHypo - Hyperglycemia </t>
  </si>
  <si>
    <t>4.1.3. อัตรา  Re - admit  ด้วยภาวะ Hypo  - Hyperglycemia</t>
  </si>
  <si>
    <t>4.1.4. อัตราผู้ป่วยเบาหวานที่ควบคุมระดับน้ำตาลได้ (FBS 70-139 mg%)</t>
  </si>
  <si>
    <t>4.2.1.อัตราผู้ป่วยเบาหวานและความดันโลหิตสูงที่ควบคุมความดันโลหิตได้</t>
  </si>
  <si>
    <t>4.2.2.อัตราผู้ป่วยเบาหวานและความดันโลหิตสูงที่มีอายุมากกว่า 40 ปี ขึ้นไปได้</t>
  </si>
  <si>
    <t>4.3.1.อัตราการรักษาหายขาดของผู้ป่วยTB</t>
  </si>
  <si>
    <t>4.3.2.อัตราการขาดยาของผู้ป่วยวัณโรค</t>
  </si>
  <si>
    <t>4.3.3.ความครอบคลุมการรักษาวัณโรคด้วยระบบ DOTS</t>
  </si>
  <si>
    <t>4.4.1.ร้อยละของการสอบสวนและรายงานโรคติดต่อ ในชุมชน ครบถ้วน</t>
  </si>
  <si>
    <t>5.1.1. อัตราการ re-admit ภายใน 28 วัน ของผู้ป่วยโรคเบาหวานหรือภาวะแทรกซ้อน</t>
  </si>
  <si>
    <t>5.1.2. อัตราการ re-admit ภายใน 28 วันของผู้ป่วยโรคความดันโลหิตสูงหรือภาวะ</t>
  </si>
  <si>
    <t>5.1.3. อัตราการ re-admit ภายใน 28 วันของผู้ป่วยโรคหืดด้วยภาวะกำเริบของโรคหืด</t>
  </si>
  <si>
    <t>โรคปอดอุดกั้น</t>
  </si>
  <si>
    <t>5.1.4. อัตราการ re-admit ภายใน 28 วันของผู้ป่วยโรคปอดอุดกั้นด้วยภาวะกำเริบของ</t>
  </si>
  <si>
    <t>6.1.1.ร้อยละของชุมชนที่บรรลุเกณฑ์ตัวชี้วัดโรคไข้หวัดใหญ่ 2009</t>
  </si>
  <si>
    <t xml:space="preserve"> 6.1.2.ร้อยละของชุมชนที่บรรลุเกณฑ์ตัวชี้วัดโรคอุจจาระร่วง</t>
  </si>
  <si>
    <t>6.1.3.ร้อยละของชุมชนที่บรรลุเกณฑ์ตัวชี้วัดโรคไข้เลือดออก</t>
  </si>
  <si>
    <t>6.1.4.ร้อยละของชุมชนที่บรรลุเกณฑ์ตัวชี้วัดโรควัณโรค</t>
  </si>
  <si>
    <t xml:space="preserve"> 6.1.5.ร้อยละของชุมชนที่บรรลุเกณฑ์ตัวชี้วัดโรคเอดส์</t>
  </si>
  <si>
    <t>6.2.1. ร้อยละชุมชนมีองค์กรอาสาสมัคร/เครือข่ายภาคประชาชน เฝ้าระวังโรคและ</t>
  </si>
  <si>
    <t>30.อัตราตลาดสดประเภทที่ 1 ผ่านเกณฑ์ตลาดสดน่าซื้อ</t>
  </si>
  <si>
    <t>≥66.6%</t>
  </si>
  <si>
    <t>≥100%</t>
  </si>
  <si>
    <t>ฝ่ายเภสัชกรรมชุมชน</t>
  </si>
  <si>
    <t>31.อัตราร้านจำหน่ายอาหารและแผงลอยผ่านเกณฑ์ CFGT (Clean Food Good Taste)</t>
  </si>
  <si>
    <t>≥80%</t>
  </si>
  <si>
    <t>≥85%</t>
  </si>
  <si>
    <t>≥90%</t>
  </si>
  <si>
    <t>ST 4. พัฒนาความรู้จริยธรรมและพฤติกรรมบริการและสุขภาพ ของบุคลากรอย่างต่อเนื่อง</t>
  </si>
  <si>
    <t>G11.บุคคลากรมี ความรู้ความ สามารถมีพฤติกรรมบริการที่ดี</t>
  </si>
  <si>
    <t>32.ร้อยละบุคลากรผ่านการอบรมตามแผนพัฒนารายบุคคลประจำปี</t>
  </si>
  <si>
    <t>33.ร้อยละของบุคลากรผ่านการประเมิน Core Competency (5 ด้าน)</t>
  </si>
  <si>
    <t>34.ร้อยละของบุคลากรผ่านเกณฑ์การประเมิน Functional competency (หน่วยงานที่มี Functional competency)</t>
  </si>
  <si>
    <t>35.ร้อยละความพึงพอใจในการทำงานระดับพอใช้ขึ้นไป</t>
  </si>
  <si>
    <t>G12.บุคลากรมีสุขภาพดี</t>
  </si>
  <si>
    <t xml:space="preserve">36.จำนวนบุคลากรกลุ่มเสี่ยงได้รับการส่งเสริมป้องกันภาวะสุขภาพจากการทำงาน </t>
  </si>
  <si>
    <t>อาชีวอนามัย</t>
  </si>
  <si>
    <t>37. บุคลากร รพ. มีสุขภาพดี</t>
  </si>
  <si>
    <t xml:space="preserve">   37.1 อัตราบุคลากรมี BMI เท่ากับ 19 - 22.9</t>
  </si>
  <si>
    <t>&gt; 65 %</t>
  </si>
  <si>
    <t>ผู้ป่วย ในความรุนแรงระดับ F ขึ้นไป</t>
  </si>
  <si>
    <t>ระดับ  Fขึ้นไป</t>
  </si>
  <si>
    <t>จากคาสายสวนปัสสาวะ</t>
  </si>
  <si>
    <t>6. อัตราการตายในกลุ่มผู้ป่วยเฉียบพลัน</t>
  </si>
  <si>
    <t>MED,NUR,บริหาร(พขร.)</t>
  </si>
  <si>
    <t xml:space="preserve">ภาวะ Shock </t>
  </si>
  <si>
    <t>7. อัตราตายปริกำเนิด (ต่อ 1,000 การเกิดมีชีพ)</t>
  </si>
  <si>
    <t>ดูแลรักษาผู้ป่วยระดับ F  ขึ้นไปที่สามารถป้องกันได้</t>
  </si>
  <si>
    <t xml:space="preserve"> ตามแผนยุทธศาสตร์และนโยบายที่สำคัญของจังหวัดนครพนม</t>
  </si>
  <si>
    <t>3.ประชาชนมีพฤติกรรมสุขภาพที่เหมาะ</t>
  </si>
  <si>
    <t>สมเอื้อต่อการมีสุขภาพดี</t>
  </si>
  <si>
    <t>5.ประชาชนสามารถดูแลพึ่งพาตนเอง</t>
  </si>
  <si>
    <t>ด้านสุขภาพได้</t>
  </si>
  <si>
    <t>6.ภาคีเครือข่ายมีส่วนร่วมในการดูแล</t>
  </si>
  <si>
    <t>และส่งเสริมสุขภาพ</t>
  </si>
  <si>
    <t xml:space="preserve">7.โรงพยาบาลมีสภาพสวยงาม ปลอดภัย </t>
  </si>
  <si>
    <t>สัมฤทธิ์</t>
  </si>
  <si>
    <t>8.รพ.มีการบริหารจัดการแบบมุ่งเน้นผล</t>
  </si>
  <si>
    <t>10 มีระบบสารสนเทศที่มีคุณภาพเอื้อ</t>
  </si>
  <si>
    <t>ต่อการบริการและการตัดสินใจทางการ</t>
  </si>
  <si>
    <t>11.บุคลากรมีสมรรถนะที่เหมาะสมกับ</t>
  </si>
  <si>
    <t>ขึ้นไปที่สามารถป้องกันได้</t>
  </si>
  <si>
    <t>ซ้ำ&lt; 2 ครั้ง ใน 3 เดือน</t>
  </si>
  <si>
    <t xml:space="preserve"> ออกจากโรงพยาบาล</t>
  </si>
  <si>
    <t>ของเบาหวานโดยไม่ได้มีการวางแผน</t>
  </si>
  <si>
    <t>18.1. อัตราการ re-admit ภายใน 28 วัน ของผู้ป่วยโรคเบาหวานหรือภาวะแทรกซ้อน</t>
  </si>
  <si>
    <t>ของโรคปอดอุดกั้น</t>
  </si>
  <si>
    <t>18.4. อัตราการ re-admit ภายใน 28 วันของผู้ป่วยโรคปอดอุดกั้นด้วยภาวะกำเริบ</t>
  </si>
  <si>
    <t>พัฒนา</t>
  </si>
  <si>
    <t>21.7. ร้อยละชุมชนมีการประเมินผลการดำเนินงานของชุมชนเพื่อใช้ในการวางแผน</t>
  </si>
  <si>
    <t xml:space="preserve">8.1.อุบัติการณ์การเกิดภาวะแทรกซ้อน/ความเสี่ยงในการดูแลรักษาผู้ป่วยระดับ F </t>
  </si>
  <si>
    <t xml:space="preserve"> ใน 3 เดือน</t>
  </si>
  <si>
    <t xml:space="preserve">2.38  ร้อยละความครอบคลุมการได้รับวัคซีนไข้หวัดใหญ่ตามประชากรกลุ่มเป้าหมาย  </t>
  </si>
  <si>
    <t xml:space="preserve">2.39 ร้อยละของร้านอาหาร / แผงลอยจำหน่ายก๋วยเตี๋ยว  ได้มาตรฐาน ก๋วยเตี๋ยวอนามัยส่งเสริม
          คนไทยสุขภาพดี      </t>
  </si>
  <si>
    <t>3.1  หน่วยบริการสุขภาพระดับทุติยภูมิมีคุณภาพมาตรฐานผ่านการรับรอง  HA จาก พรพ. **(1.1)</t>
  </si>
  <si>
    <t>3.2  หน่วยบริการสุขภาพระดับทุติยภูมิมีคุณภาพมาตรฐานผ่านการรับรอง HPH  จากกรมอนามัย**(1.2)</t>
  </si>
  <si>
    <t>12.3 ร้อยละของบุคลากรสาธารณสุขมีผลการปฏิบัติงานรายบุคคลผ่าน</t>
  </si>
  <si>
    <t>12.4 ร้อยละของบุคลากรสาธารณสุขมีความผาสุก</t>
  </si>
  <si>
    <t xml:space="preserve"> ผ่านการประเมิน competency </t>
  </si>
  <si>
    <t xml:space="preserve"> การดูแลผู้ป่วย MI </t>
  </si>
  <si>
    <t>3. ผู้ป่วย MI ได้รับการส่งต่อ</t>
  </si>
  <si>
    <t>NSO,</t>
  </si>
  <si>
    <t>ภายใน 15 นาที</t>
  </si>
  <si>
    <t>บริหาร(พขร.)</t>
  </si>
  <si>
    <t>4.2 จำนวนการเสียชีวิตของผู้ป่วย</t>
  </si>
  <si>
    <t>5 ราย</t>
  </si>
  <si>
    <t xml:space="preserve">จากภาวะ Shock </t>
  </si>
  <si>
    <t>1. ผู้ป่วยได้รับการแก้ไขภาวะ</t>
  </si>
  <si>
    <t xml:space="preserve"> Shock สำเร็จใน 6  ชั่วโมง</t>
  </si>
  <si>
    <t xml:space="preserve">2. จำนวนผู้ป่วยที่ส่งต่อด้วย </t>
  </si>
  <si>
    <t>ภาวะ  Shock ได้รับการติดตาม</t>
  </si>
  <si>
    <t xml:space="preserve">3.  บุคลากรผ่านการประเมิน </t>
  </si>
  <si>
    <t>Competency  การดูแลผู้ป่วยภาวะ Shock</t>
  </si>
  <si>
    <t>4.3 จำนวนผู้ป่วยเสียชีวิตที่ไม่ได้</t>
  </si>
  <si>
    <t>เกิดจากพยาธิสภาพของโรค</t>
  </si>
  <si>
    <t>1.จำนวนผู้ป่วยตายเนื่องจากการ</t>
  </si>
  <si>
    <t>วินิจฉัยผิดพลาด</t>
  </si>
  <si>
    <t>2.จำนวนผู้ป่วยตายเนื่องจากความล่าช้า</t>
  </si>
  <si>
    <t>MSO,NSO</t>
  </si>
  <si>
    <t>ในการรักษา</t>
  </si>
  <si>
    <t>5.จำนวนผู้ป่วยที่เสียชีวิตจาก</t>
  </si>
  <si>
    <t xml:space="preserve"> 0 ราย</t>
  </si>
  <si>
    <t>โรคอุบัติใหม่(ภายใน 5 ปี)</t>
  </si>
  <si>
    <t>1.  จำนวนผู้ป่วยเสียชีวิตจากการ</t>
  </si>
  <si>
    <t>2. จำนวนผู้ป่วยสียชีวิตจากการรักษาล่าช้า</t>
  </si>
  <si>
    <t>MSO,NSO,เภสัช,</t>
  </si>
  <si>
    <t>Lab,X-ray</t>
  </si>
  <si>
    <t>6.จำนวนผู้ป่วยเสียชีวิตขณะนำส่ง</t>
  </si>
  <si>
    <t>/ส่งต่อ</t>
  </si>
  <si>
    <t>1. พยาบาล Refer  ผ่านการ</t>
  </si>
  <si>
    <t>NSO,MSO</t>
  </si>
  <si>
    <t>ประเมินทักษะการดูแลผู้ป่วยขณะส่งต่อ</t>
  </si>
  <si>
    <t>2.พขร.ผ่านการประเมินทักษะการดูแล</t>
  </si>
  <si>
    <t>บริหาร (พขร.)</t>
  </si>
  <si>
    <t>เครื่องมือและการช่วยเหลือขณะส่งต่อ</t>
  </si>
  <si>
    <t>G3.ลดการเกิดภาวะแทรก</t>
  </si>
  <si>
    <t>7.อัตราการเกิดภาวะแทรกซ้อนเฉียบ</t>
  </si>
  <si>
    <t>ซ้อนจากการรักษาในกลุ่ม</t>
  </si>
  <si>
    <t>พลันในผู้ป่วยเบาหวาน</t>
  </si>
  <si>
    <t xml:space="preserve">โรคที่สำคัญ </t>
  </si>
  <si>
    <t>(Hypo - Hyperglycemia)</t>
  </si>
  <si>
    <t>1. จำนวนผู้ป่วย Hypoglycemia  เกิดภาวะ</t>
  </si>
  <si>
    <t xml:space="preserve"> Hypoglycemia  ซ้ำระหว่างการรักษา</t>
  </si>
  <si>
    <t xml:space="preserve">2. อัตราผู้ป่วยเบาหวานที่ Admit </t>
  </si>
  <si>
    <t xml:space="preserve"> &lt;  10 %</t>
  </si>
  <si>
    <t xml:space="preserve">ด้วยภาวะHypo - Hyperglycemia </t>
  </si>
  <si>
    <t xml:space="preserve">3. อัตรา  Re - admit  ด้วยภาวะ </t>
  </si>
  <si>
    <t>&lt;  0.5%</t>
  </si>
  <si>
    <t xml:space="preserve"> Hypo  - Hyperglycemia</t>
  </si>
  <si>
    <t xml:space="preserve">8.อัตราการเกิดภาวะแทรกซ้อนทางตา </t>
  </si>
  <si>
    <t xml:space="preserve">&lt;12.33% </t>
  </si>
  <si>
    <t>ไต เท้าและหัวใจในผู้ป่วยเบาหวาน</t>
  </si>
  <si>
    <t>1.อัตราผู้ป่วยเบาหวานที่</t>
  </si>
  <si>
    <t>ตรวจพบ Urine Micro ab.</t>
  </si>
  <si>
    <t>ได้รับยากลุ่ม ACEI/ARB</t>
  </si>
  <si>
    <t>2.อัตราผู้ป่วยเบาหวานมี</t>
  </si>
  <si>
    <t>ระดับไขมันในเลือดปกติ</t>
  </si>
  <si>
    <t>3.อัตราผู้ป่วยเบาหวานที่มีความเสี่ยง</t>
  </si>
  <si>
    <t>NCD</t>
  </si>
  <si>
    <t>สูงต่อการเกิดแผลที่เท้าได้รับการตรวจ</t>
  </si>
  <si>
    <t>เท้าอย่างละเอียดทุก 3 เดือน</t>
  </si>
  <si>
    <t>4.อัตราผู้ป่วยเบาหวาน</t>
  </si>
  <si>
    <t>ควบคุมระดับน้ำตาลได้ปกติ</t>
  </si>
  <si>
    <t>9.อัตราการเกิด CVA รายใหม่ในผู้ป่วย</t>
  </si>
  <si>
    <t>เบาหวานและความดันโลหิตสูง</t>
  </si>
  <si>
    <t>1.อัตราผู้ป่วยเบาหวานและความดัน</t>
  </si>
  <si>
    <t>MSO,NCD,เภสัช,</t>
  </si>
  <si>
    <t>โลหิตสูงที่ควบคุมความดันโลหิตได้</t>
  </si>
  <si>
    <t>บริหาร(โภชนากร),</t>
  </si>
  <si>
    <t>(BP&lt; 130/80 mmHg)</t>
  </si>
  <si>
    <t>กายภาพ</t>
  </si>
  <si>
    <t>2.อัตราผู้ป่วยเบาหวานและความดัน</t>
  </si>
  <si>
    <t>MSO,NCD</t>
  </si>
  <si>
    <t>โลหิตสูงที่มีอายุมากกว่า 40 ปี</t>
  </si>
  <si>
    <t xml:space="preserve"> 4 : พัฒนาระบบการบริหาร</t>
  </si>
  <si>
    <t>จำนวนครั้งที่ตรวจและรักษาผิดโดยพยาบาลตั้งแต่ระดับ Fขึ้นไปX 100</t>
  </si>
  <si>
    <t>จำนวนครั้งที่ตรวจและรักษาโดยพยาบาลต่อเดือน</t>
  </si>
  <si>
    <t>NSO , งานเวชปฏิบัติครอบครัว,PCU</t>
  </si>
  <si>
    <t>ER,OPD,PCU,คลินิคส่งเสริมสุขภาพ (ANC,FP)</t>
  </si>
  <si>
    <t>KPI  ข้อที่ 15.5</t>
  </si>
  <si>
    <t>จำนวนผู้ป่วยที่มารับบริการได้รับการวินิจฉัย Appendicitis ล่าช้า</t>
  </si>
  <si>
    <t xml:space="preserve">และเกิดเหตุการณ์ไม่พึงประสงค์ระดับ F ขึ้นไป เช่น </t>
  </si>
  <si>
    <t>-อุบัติการณ์ ผู้ป่วยมีภาวะRupture appendicitis</t>
  </si>
  <si>
    <t>-อุบัติการณ์ของผู้ป่วยที่เกิด Missed diagnosis Appendicitis</t>
  </si>
  <si>
    <t>หลุมร่องฟันในฟันกรามแท้ซี่ที่ 2</t>
  </si>
  <si>
    <t>4. นักเรียนชั้น ป.6 ได้รับการเคลือบ</t>
  </si>
  <si>
    <t>หลุ่มร่องฟันในฟันกรามแท้ซี่ที่ 2</t>
  </si>
  <si>
    <t>5. มีกิจกรรมอบรมครูอนามัย</t>
  </si>
  <si>
    <t>ทันตฯ,PCU</t>
  </si>
  <si>
    <t>IM/NUR,เวช สนับสนุน, แพทย์, ทันต,ยุทธ</t>
  </si>
  <si>
    <t>ตึกหญิง</t>
  </si>
  <si>
    <t>ให้การฟื้นฟูสมรรถภาพ</t>
  </si>
  <si>
    <t>G6.ลดอัตราการป่วย อัตรา</t>
  </si>
  <si>
    <t>19. ลดอัตราการเกิดโรคเบาหวาน</t>
  </si>
  <si>
    <t>การตายด้วยโรคที่ไม่ติดต่อ</t>
  </si>
  <si>
    <t>รายใหม่ในกลุ่มอายุ 35 ปีขึ้นไป</t>
  </si>
  <si>
    <t>และภาวะที่จะเป็นปัญหา</t>
  </si>
  <si>
    <t>สุขภาพลง</t>
  </si>
  <si>
    <t>1. อัตราการคัดกรองโรคเบาหวาน</t>
  </si>
  <si>
    <t>ในประชากรอายุ 35 ปีขึ้นไป</t>
  </si>
  <si>
    <t>2.ประชากรกลุ่มเสี่ยงได้รับการ</t>
  </si>
  <si>
    <t>HPH,NCD</t>
  </si>
  <si>
    <t>ปรับเปลี่ยนพฤติกรรม</t>
  </si>
  <si>
    <t>3.ประชากรกลุ่ม impair ได้รับการดูแล</t>
  </si>
  <si>
    <t>อย่างต่อเนื่อง</t>
  </si>
  <si>
    <t>20. ลดอัตราการเกิดโรคความดันโล</t>
  </si>
  <si>
    <t>หิตสูงรายใหม่ในกลุ่มอายุ 35 ปีขึ้น</t>
  </si>
  <si>
    <t>ไป</t>
  </si>
  <si>
    <t>1. อัตราการคัดกรองโรคความดันโลหิต</t>
  </si>
  <si>
    <t>สูงในประชากรอายุ 35 ปี ขึ้นไป</t>
  </si>
  <si>
    <t>2. ประชากรกลุ่มเสี่ยงได้รับ</t>
  </si>
  <si>
    <t>การปรับเปลี่ยนพฤติกรรม</t>
  </si>
  <si>
    <t>3.ประชากรกลุ่ม impare ได้รับการดูแล</t>
  </si>
  <si>
    <t>ต่อโดย NCD</t>
  </si>
  <si>
    <t>1.ร้อยละการให้ความรู้ใน</t>
  </si>
  <si>
    <t>กลุ่มงานเวชฯ,</t>
  </si>
  <si>
    <t>โรงเรียนเป้าหมาย</t>
  </si>
  <si>
    <t>2.การสร้าง/พัฒนาเครือข่ายในโรงเรียน</t>
  </si>
  <si>
    <t>เขต รพ.</t>
  </si>
  <si>
    <t>4 รร.</t>
  </si>
  <si>
    <t>เขต PCU</t>
  </si>
  <si>
    <t>อำเภอละ</t>
  </si>
  <si>
    <t>1 รร.</t>
  </si>
  <si>
    <t>3.การพัฒนาการสื่อสารในครอบครัว</t>
  </si>
  <si>
    <t>วัยรุ่น</t>
  </si>
  <si>
    <t>3 หมู่บ้าน</t>
  </si>
  <si>
    <t>ตำบลละ</t>
  </si>
  <si>
    <t>1 หมู่บ้าน</t>
  </si>
  <si>
    <t xml:space="preserve">22. อัตราการฆ่าตัวตาย CUP </t>
  </si>
  <si>
    <t>บัวใหญ่ (ต่อประชากรแสนคน)</t>
  </si>
  <si>
    <t>1. อัตราการเข้าถึงบริการของ</t>
  </si>
  <si>
    <t>ผู้ป่วยโรคซึมเศร้าเพิ่มขึ้น</t>
  </si>
  <si>
    <t>2. จำนวนผู้ที่พยายามฆ่าตัวตาย</t>
  </si>
  <si>
    <t>ซ้ำลดลง</t>
  </si>
  <si>
    <t>2.7.1 จำนวนครั้งการเกิดอุบัติการซ้ำระดับ F ขึ้นไปหรือต่ำกว่าระดับ F เกิดซ้ำ&lt; 2 ครั้ง ใน 3 เดือน</t>
  </si>
  <si>
    <t>2. จำนวนครั้งการเกิดอุบัติการซ้ำระดับ F ขึ้นไปหรือต่ำกว่าระดับ F เกิดซ้ำ&lt; 2 ครั้ง ใน 3 เดือน</t>
  </si>
  <si>
    <t>3. บุคลากรมีสุขภาพดีผ่านเกณฑ์ที่กำหนด</t>
  </si>
  <si>
    <t>1.2 ระดับความสำเร็จของหน่วยงานในการทำผลงาน CQI หรือนวัตกรรมในระดับ 5</t>
  </si>
  <si>
    <t>1.9 ร้อยละความครอบคลุมของ'ผู้มีสิทธิในระบบหลักประกัน'สุขภาพของอำเภอ</t>
  </si>
  <si>
    <t>1.10 หน่วยบริการที่มีระดับความสัมฤทธิ์ผลของการดำเนินงานตามสิทธิประโยชน์ใน</t>
  </si>
  <si>
    <t>ระบบหลักประกันสุขภาพถ้วนหน้าในระดับ 5</t>
  </si>
  <si>
    <t>7.2.2.จำนวนครั้งการเกิดอุบัติเหตุจากการทำงาน</t>
  </si>
  <si>
    <t>7.2.3.จำนวนครั้งการเกิดอุบัติเหตุของผู้รับบริการจากโครงสร้างและสิ่งแวดล้อม</t>
  </si>
  <si>
    <t>4.จำนวนครั้งการเกิดอุบัติเหตุจากการทำงาน</t>
  </si>
  <si>
    <t>5.จำนวนครั้งการเกิดอุบัติเหตุของผู้รับบริการจากโครงสร้างและสิ่งแวดล้อม</t>
  </si>
  <si>
    <t>6. โรงพยาบาลผ่านเกณฑ์มาตรฐานการจัดการสารสนเทศสุขภาพ (ระดับ 5)</t>
  </si>
  <si>
    <t>7. ร้อยละของการตรวจสอบเวชระเบียนกับHosXP วันละ 10 ฉบับ</t>
  </si>
  <si>
    <t>8. ได้รับการอบรมความรู้ วิชาการ อย่างน้อย 10 วัน/ปี</t>
  </si>
  <si>
    <t>9.ร้อยละการให้ระหัส ICD10,ICD9CM ผู้ป่วยในภายใน 20 วันหลังจำหน่าย</t>
  </si>
  <si>
    <t>10.ค่าเฉลียอุบัติการณ์เวชระเบียนผิดคนไม่เกิน 10 ครั้ง/เดือน</t>
  </si>
  <si>
    <t>11.ค่าเฉลียอุบัติการเวชระเบียนสูญหายหรือหาไม่พบไม่เกิน  15 ครั้ง/เดือน</t>
  </si>
  <si>
    <t>12. ระดับความสำเร็จในการดำเนินงานผ่านเกณฑ์ที่กำหนด</t>
  </si>
  <si>
    <t>1.2 ตามภาระหน้าที่ที่สำคัญ</t>
  </si>
  <si>
    <t>1.ร้อยละของการทดแทนเครื่องคอมที่มีปัญหาในการใช้งานตามเวลาที่กำหนด</t>
  </si>
  <si>
    <t>2.ร้อยละของการบำรุงรักษาเครื่องคอมในเครือข่ายตามแผน</t>
  </si>
  <si>
    <t>3.ร้อยละการสำรองข้อมูลการให้บริการตามแผนที่กำหนด</t>
  </si>
  <si>
    <t>4.ระดับความสำเร็จในการป้องกันเครือข่ายติด ไวรัสคอมพิวเตอร์</t>
  </si>
  <si>
    <t>5.ระดับความสำเร็จในการพัฒนา Web Site ของโรงพยาบาล</t>
  </si>
  <si>
    <t>6.ระดับความสำเร็จในการแก้ไขปัญหาเครือข่ายคอมพิวเตอร์ล่ม</t>
  </si>
  <si>
    <t xml:space="preserve">2.1 ระดับความสำเร็จของการพัฒนาระบบกำกับดูแลมาตรฐานผลิตภัณฑ์สุขภาพแบบมีส่วนร่วม***(2.1)    
     </t>
  </si>
  <si>
    <t xml:space="preserve">2.2  ร้อยละของสถานที่ผลิตอาหาร 54 ประเภทได้มาตรฐาน GMP </t>
  </si>
  <si>
    <t xml:space="preserve">25.ร้อยละของหน่วยงานมีผลงานวิชาการ/งานวิจัย/นวัตกรรม  ที่นำสู่การพัฒนาประสิทธิภาพการบริการ   สาธารณสุข *(2)
      </t>
  </si>
  <si>
    <t>ระดับ</t>
  </si>
  <si>
    <t>ร้อยละ</t>
  </si>
  <si>
    <t>ต่อการเกิดมีชีพ</t>
  </si>
  <si>
    <t>ต่อพันวันนอน</t>
  </si>
  <si>
    <t>score</t>
  </si>
  <si>
    <t>อัตราบุคลากรมีสมรรถนะตามเกณฑ์</t>
  </si>
  <si>
    <t>อัตราทากแรกเกิดน้ำหนักน้อยกว่า 2500 กรัม</t>
  </si>
  <si>
    <t>จัดการและระบบบริหารยุทธ</t>
  </si>
  <si>
    <t>ศาสตร์อย่างมีประสิทธิภาพ</t>
  </si>
  <si>
    <t>8. หน่วยงานมีระบบบริหาร</t>
  </si>
  <si>
    <t>ในการดูแลและส่งเสริม</t>
  </si>
  <si>
    <t>20.ร้อยละของชุมชนที่บรรลุเกณฑ์ตัวชี้วัดของโรคที่เป็น</t>
  </si>
  <si>
    <t>ปัญหาสำคัญ</t>
  </si>
  <si>
    <t>ไข้หวัดใหญ่ 2009</t>
  </si>
  <si>
    <t>6.ภาคีเครือข่ายมีส่วนร่วม</t>
  </si>
  <si>
    <t>0.1</t>
  </si>
  <si>
    <t>เครื่องมือแพทย์</t>
  </si>
  <si>
    <t>สารสนเทศสุขภาพ (ระดับ 5)</t>
  </si>
  <si>
    <t>คุณภาพเอื้อต่อการบริการ</t>
  </si>
  <si>
    <t>และการตัดสินใจทางการ</t>
  </si>
  <si>
    <t xml:space="preserve"> - </t>
  </si>
  <si>
    <t xml:space="preserve">2.19  อำเภอมีความสำเร็จในการสนับสนุนนโยบาย  แผน และมาตรการควบคุมการ บริโภคเครื่องดื่มแอลกอฮอล์และยาสูบทั้ง  3 ขั้นตอน  </t>
  </si>
  <si>
    <t>2.20  อำเภอมีความสำเร็จในการสนับสนุนดำเนินการควบคุมการบริโภคเครื่องดื่มแอลกอฮอล์และยาสูบในสถานที่สาธารณะตามเกณฑ์ที่กำหนด (16 คะแนนขึ้นไป)</t>
  </si>
  <si>
    <t>ที่1 น้อยกว่าหรือเท่ากับ 7</t>
  </si>
  <si>
    <t>จำนวนทารกแรกเกิดคลอดในโรงพยาบาลแต่ละเดือน(apgar score ≤7 )  X1000</t>
  </si>
  <si>
    <t>จำนวนทารกแรกเกิดมีชีพ ทั้งหมด</t>
  </si>
  <si>
    <t>ทุก 1เดือน</t>
  </si>
  <si>
    <t>งานห้องคลอด</t>
  </si>
  <si>
    <t>คณะกรรมการโรงพยาบาล</t>
  </si>
  <si>
    <t>คณะกรรมการ แม่และเด็ก</t>
  </si>
  <si>
    <t>คณะกรรมการPCT/LR/PP /เวช</t>
  </si>
  <si>
    <t>18.96/1000</t>
  </si>
  <si>
    <t>18/1000</t>
  </si>
  <si>
    <t>15/1000</t>
  </si>
  <si>
    <t>12/1000</t>
  </si>
  <si>
    <t>KPI  ข้อที่ 11</t>
  </si>
  <si>
    <t>ผู้ป่วยที่มารับการผ่าตัดแล้วเกิดเหตุการณ์ไม่พึงประสงค์ระดับ Eขึ้นไป</t>
  </si>
  <si>
    <t>จำนวนผู้ป่วยที่มารับการผ่าตัดแล้วเกิดเหตุการณ์ไม่พึงประสงค์ระดับ Eขึ้นไป</t>
  </si>
  <si>
    <t>OR, IPD,ICU</t>
  </si>
  <si>
    <t xml:space="preserve"> MSO,IPD,LR,ICU</t>
  </si>
  <si>
    <t>KPI  ข้อที่ 12</t>
  </si>
  <si>
    <t>KPI  ข้อที่ 13</t>
  </si>
  <si>
    <t>13.อัตราการ Re-admit ด้วยโรคเดิมภายใน 28 วัน</t>
  </si>
  <si>
    <t>การกลับมารักษาซ้ำด้วยโรค/อาการเดิมของผู้ป่วยภายใน 28 วัน ยกเว้น</t>
  </si>
  <si>
    <t xml:space="preserve"> กรณีแพทย์นัดมาตรวจ และผู้ป่วย hopeless</t>
  </si>
  <si>
    <t xml:space="preserve">                 จำนวนครั้ง Re-admit ผู้ป่วยใน 28 วัน x 100</t>
  </si>
  <si>
    <t xml:space="preserve">                   จำนวนผู้ป่วยที่ admit ทั้งหมดในเดือนนั้น</t>
  </si>
  <si>
    <t>MSO,IPD</t>
  </si>
  <si>
    <t>8.51 %</t>
  </si>
  <si>
    <t>KPI  ข้อที่ 14</t>
  </si>
  <si>
    <t>14.อัตราการติดเชื้อในโรงพยาบาล (ต่อ 1,000 วันนอน)</t>
  </si>
  <si>
    <t>การที่ผู้ป่วยมีอาการทางคลินิกที่บ่งชี้ว่ามีการติดเชื้อในโรงพยาบาลตามนิยาม</t>
  </si>
  <si>
    <t>ที่คณะกรรมการป้องกันและควบคุมการติดเชื้อในโรงพยาบาลกำหนดโดย</t>
  </si>
  <si>
    <t>99.4</t>
  </si>
  <si>
    <t>ประโยชน์ในระบบหลักประกันสุขภาพถ้วนหน้าในระดับ 5</t>
  </si>
  <si>
    <t>ยุทธศาสตร์</t>
  </si>
  <si>
    <t>กลุ่มเวช/กลุ่มสนับสนุน/NUR</t>
  </si>
  <si>
    <t>สิทธิภาพและเชื่อมโยงสอดคล้องในทุกระดับ</t>
  </si>
  <si>
    <t>โรคในช่องปากกลุ่มเด็กเล็ก (แรกเกิด-ต่ำกว่า 3 ปี)</t>
  </si>
  <si>
    <t>87.5</t>
  </si>
  <si>
    <t>84</t>
  </si>
  <si>
    <t>86</t>
  </si>
  <si>
    <t>ST 1.พัฒนากระบวนการดูแลรักษาและฟื้นฟูผู้ป่วยให้ได้มาตรฐานเพื่อลดอัตราตายและภาวะแทรกซ้อนและความพึงพอใจของผู้รับบริการ</t>
  </si>
  <si>
    <t>G1. เพิ่มความพึงพอใจของผู้บริการและลดข้อร้องเรียนผู้รับบริการ</t>
  </si>
  <si>
    <t xml:space="preserve">1.ร้อยละความพึงพอใจของผู้ป่วยนอก </t>
  </si>
  <si>
    <t xml:space="preserve">2.ร้อยละความพึงพอใจของผู้ป่วยใน </t>
  </si>
  <si>
    <t>3.จำนวนเรื่องร้องเรียนระดับรุนแรงและการฟ้องร้องด้านพฤติกรรมบริการลดลง</t>
  </si>
  <si>
    <t>2 เรื่อง</t>
  </si>
  <si>
    <t>G2.ลดอัตราการตายในกลุ่มผู้ป่วยเฉียบพลันและอุบัติเหตุฉุกเฉิน</t>
  </si>
  <si>
    <t>4.จำนวนการเสียชีวิตของผู้ป่วยที่ป้องกันได้</t>
  </si>
  <si>
    <t xml:space="preserve">4.1 จำนวนการเสียชีวิตของผู้ป่วย MI </t>
  </si>
  <si>
    <t>4 ราย</t>
  </si>
  <si>
    <t>1 ราย</t>
  </si>
  <si>
    <t>0 ราย</t>
  </si>
  <si>
    <t>PCT</t>
  </si>
  <si>
    <t xml:space="preserve">4.2 จำนวนการเสียชีวิตของผู้ป่วยจากภาวะ Shock </t>
  </si>
  <si>
    <t>6 ราย</t>
  </si>
  <si>
    <t>5  ราย</t>
  </si>
  <si>
    <t>3 ราย</t>
  </si>
  <si>
    <t>4.3 จำนวนผู้ป่วยเสียชีวิตที่ไม่ได้เกิดจากพยาธิสภาพของโรค</t>
  </si>
  <si>
    <t>5.จำนวนผู้ป่วยเสียชีวิตจากโรคอุบัติใหม่       (ภายใน 5 ปี)</t>
  </si>
  <si>
    <t>6.จำนวนผู้ป่วยเสียชีวิตขณะนำส่ง/ส่งต่อ</t>
  </si>
  <si>
    <t>8 ราย</t>
  </si>
  <si>
    <t>2 ราย</t>
  </si>
  <si>
    <t>G3.ลดการเกิดภาวะ แทรกซ้อนจากการรักษาในกลุ่มโรคที่สำคัญ</t>
  </si>
  <si>
    <t>7.อัตราการเกิดภาวะแทรกซ้อนเฉียบพลันในผู้ป่วยเบาหวาน (Hypo - Hyperglycemia)</t>
  </si>
  <si>
    <t>8.อัตราการเกิดภาวะแทรกซ้อนทางตา ไต เท้าและหัวใจในผู้ป่วยเบาหวาน</t>
  </si>
  <si>
    <t xml:space="preserve">&lt; 11% </t>
  </si>
  <si>
    <t>&lt; 9%</t>
  </si>
  <si>
    <t>&lt; 8%</t>
  </si>
  <si>
    <t>13.อัตราการเกิดภาวะแทรกซ้อนเฉียบพลันในผู้ป่วยเบาหวาน(Hypo-Hyperglycemia)</t>
  </si>
  <si>
    <t>และทันเวลา</t>
  </si>
  <si>
    <t>16.1.ร้อยละของการสอบสวนและรายงานโรคติดต่อ ในชุมชน ครบถ้วน ถูกต้อง</t>
  </si>
  <si>
    <t>30.1.ร้อยละบุคลากรได้รับการพัฒนาสมรรถนะส่วนขาด</t>
  </si>
  <si>
    <t>30.2.ร้อยละบุคลากรมีสมรรถนะตามเกณฑ์</t>
  </si>
  <si>
    <t>HPH</t>
  </si>
  <si>
    <t xml:space="preserve">   37.2 อัตราการมีค่า Triglyceride ไม่เกิน 170 mg.% ในบุคลากรอายุ 35 ปีขึ้นไป</t>
  </si>
  <si>
    <t xml:space="preserve">   37.3 อัตราการมีค่า Cholesterol ไม่เกิน  200 mg.% ในบุคลากรอายุ 35 ปีขึ้นไป</t>
  </si>
  <si>
    <t>ST 5.พัฒนาระบบการนำองค์กร ให้ชุมชนมีส่วนร่วมอย่างมียุทธศาสตร์</t>
  </si>
  <si>
    <t>G13. การนำองค์กรที่มีประสิทธิภาพและชุมชนให้การสนับสนุนที่ดีในการพัฒนา รพ.</t>
  </si>
  <si>
    <t>7. ร้อยละของเจ้าหน้าที่ได้รับการคำแนะนำในการแก้ไขปัญหาเบื้องต้นเรื่องคอมพิวเตอร์</t>
  </si>
  <si>
    <t>1.ร้อยละการส่งข้อมูลบัตรขึ้นทะเบียนทันตามกำหนดเวลา</t>
  </si>
  <si>
    <t>2.ร้อยละข้อมูลที่ส่งขึ้นที่ขึ้นทะเบียนได้รับอนุมัติ</t>
  </si>
  <si>
    <t>3.ร้อยละความสมบูรณ์ในการลงข้อมูลในแบบคำขอ</t>
  </si>
  <si>
    <t>4.ร้อยละของการนำเข้าข้อมูล DB Data เข้า HosXP</t>
  </si>
  <si>
    <t>5.ร้อยละของการค้น Chart ผู้ป่วยพบในระยเวลาที่กำหนด</t>
  </si>
  <si>
    <t>6.ร้อยละของผู้มารับบริการได้รับบริการตามระยะเวลาที่กำหนด</t>
  </si>
  <si>
    <t>8.ร้อยละของผู้มารับบริการได้รับการตรวจสอบสิทธิก่อนการรักษา</t>
  </si>
  <si>
    <t>3.ร้อยละของการลงข้อมูลผู้ป่วย พรบ.ภายใน 48 ชั่วโมง</t>
  </si>
  <si>
    <t>4.ร้อยละการลงข้อมูลผู้ป่วยประกันสังคม</t>
  </si>
  <si>
    <t>5.ร้อยละ รับ - ส่ง หนังสือ ทันตามกำหนด</t>
  </si>
  <si>
    <t>ให้บริการด้วยท่าที ที่เป็นกันเอง</t>
  </si>
  <si>
    <t>ชื่อผู้รับการประเมิน นางภรนภา    ศรีสง่า</t>
  </si>
  <si>
    <t>2. ร้อยละของผู้รับบริการตอบแบบสอบถามความพึงพอใจตามเกณฑ์ที่กำหนด</t>
  </si>
  <si>
    <t>จำนวนบุคลากรที่มีความพึงพอใจในงานระดับพอใช้ขึ้นไป  X  100</t>
  </si>
  <si>
    <t>จำนวนบุคลากรที่ได้รับการประเมินความพึงพอใจ(บุคลากรสายวิชาชีพ)</t>
  </si>
  <si>
    <t>KPI  ข้อที่ 36</t>
  </si>
  <si>
    <t>36.จำนวนบุคลากรกลุ่มเสี่ยงได้รับการส่งเสริมป้องกันภาวะสุขภาพ</t>
  </si>
  <si>
    <t xml:space="preserve">จากการทำงาน </t>
  </si>
  <si>
    <t>KPI  ข้อที่ 37.1</t>
  </si>
  <si>
    <t>KPI  ข้อที่ 37.2</t>
  </si>
  <si>
    <t>37.2 อัตราการมีค่า Triglyceride ไม่เกิน 170 mg.% ในบุคลากร</t>
  </si>
  <si>
    <t>อายุ 35 ปีขึ้นไป</t>
  </si>
  <si>
    <t>KPI  ข้อที่ 37.3</t>
  </si>
  <si>
    <t xml:space="preserve">   37.3 อัตราการมีค่า Cholesterol ไม่เกิน  200 mg.% ในบุคลากร</t>
  </si>
  <si>
    <t>KPI  ข้อที่ 38</t>
  </si>
  <si>
    <t xml:space="preserve">หมายถึง จำนวนครั้งของเรื่องที่กรรมการที่ปรึกษาได้ให้คำแนะนำผ่านเวทีที่ประชุมคณะกรรมการที่ปรึกษาและช่องทางอื่นได้รับการพิจาณาแก้ไขและเข้าเกณฑ์เรื่องที่ต้องแก้ไข  </t>
  </si>
  <si>
    <t>G13. การนำองค์กรที่มีประสิทธิภาพและชุมชนให้การสนับสนุนที่ดีในการพัฒนาโรงพยาบาล</t>
  </si>
  <si>
    <r>
      <t>มิติที่ 3</t>
    </r>
    <r>
      <rPr>
        <b/>
        <sz val="16"/>
        <rFont val="Angsana New"/>
        <family val="1"/>
      </rPr>
      <t xml:space="preserve">  ด้านประสิทธิภาพของการปฏิบัติราชการ</t>
    </r>
  </si>
  <si>
    <t>จำนวนเรื่องที่เข้าเกณฑ์ได้รับการพิจารณาและแก้ไขในช่วงเวลา x100</t>
  </si>
  <si>
    <t>จำนวนเรื่องที่เข้าเกณฑ์ที่ได้รับคำแนะนำในช่วงเวลา</t>
  </si>
  <si>
    <t>ทุก 3 เดือน</t>
  </si>
  <si>
    <t>ฝ่ายแผนงานและข้อมูล</t>
  </si>
  <si>
    <t>KPI  ข้อที่ 39</t>
  </si>
  <si>
    <t>39.ร้อยละหัวหน้ากลุ่มงาน ฝ่าย งาน  เข้ารับการอบรมหลักสูตรผู้นำ</t>
  </si>
  <si>
    <t xml:space="preserve"> อย่างน้อย 1 เรื่อง/ปี  ตามแผนพัฒนา</t>
  </si>
  <si>
    <t>หมายถึงหัวหน้าฝ่าย /หัวหน้างาน เข้าอบรมหลักสูตร</t>
  </si>
  <si>
    <t xml:space="preserve">ที่โรงพยาบาลกำหนดขึ้นเฉพาะตามแผนในแต่ละปี </t>
  </si>
  <si>
    <t xml:space="preserve">เช่น  การบริหารทรัพยากรบุคคล    ภาวะผู้นำ   เป็นต้น </t>
  </si>
  <si>
    <t>โดยมีผลการทำข้อสอบได้คะแนนอย่างน้อย 70 % ขึ้นไปหลังการอบรม</t>
  </si>
  <si>
    <t xml:space="preserve"> ร้อยละของชุมชนที่มีระบบการจัดการสุขภาพผ่านเกณฑ์ชุมชนดีสุขภาพดีแบบพอเพียง **(7.1)
      </t>
  </si>
  <si>
    <t>การแพทย์</t>
  </si>
  <si>
    <t>เทคนิค,NUR,ทันต,เภสัช,กลุ่มเวชฯ,สนับสนุน</t>
  </si>
  <si>
    <t>ยุทธศาสตร์/ทุกหน่วยงาน</t>
  </si>
  <si>
    <t>8.1.1 ระดับความสำเร็จของหน่วยงานมในการพัฒนาระบบบริหารยุทธศาสตร์สุขภาพ</t>
  </si>
  <si>
    <r>
      <t>มิติที่ 3</t>
    </r>
    <r>
      <rPr>
        <b/>
        <sz val="15"/>
        <rFont val="Angsana New"/>
        <family val="1"/>
      </rPr>
      <t xml:space="preserve">   มิติด้านประสิทธิภาพของการปฏิบัติราชการ  (น้ำหนัก : ร้อยละ  30 )</t>
    </r>
  </si>
  <si>
    <r>
      <t>มิติที่ 4</t>
    </r>
    <r>
      <rPr>
        <b/>
        <sz val="15"/>
        <rFont val="Angsana New"/>
        <family val="1"/>
      </rPr>
      <t xml:space="preserve">   มิติด้านการพัฒนาองค์กร (น้ำหนัก : ร้อยละ 20)</t>
    </r>
  </si>
  <si>
    <t>14.อัตราการติดเชื้อในโรงพยาบาล(:1,00 วันนอน)</t>
  </si>
  <si>
    <t>G4. ลดอัตราเสี่ยงของผู้ป่วยด้านการรักษาพยาบาล</t>
  </si>
  <si>
    <t>15.ลดอุบัติการณ์ไม่พึงประสงค์ขณะรักษาพยา บาลและภาวะเสี่ยงทางคลินิกระดับ F ขึ้นไป</t>
  </si>
  <si>
    <t>15.1ลดอุบัติการณ์ไม่พึงประสงค์จากการใช้ยาระดับ F ขึ้นไปที่สามารถป้องกันได้</t>
  </si>
  <si>
    <t>0 ครั้ง</t>
  </si>
  <si>
    <t>15.2ลดเหตุการณ์ไม่พึงประสงค์จากการให้เลือดผิด ระดับ F ขึ้นไป ที่สามารถป้องกันได้</t>
  </si>
  <si>
    <t>15.3ลดเหตุการณ์ไม่พึงประสงค์จากการรายงานผล lab ผิดระดับ F ขึ้นไป ที่สามารถป้องกันได้</t>
  </si>
  <si>
    <t>NA</t>
  </si>
  <si>
    <t>15.4ลดเหตุการณ์ไม่พึงประสงค์จากการให้การพยาบาลผู้ป่วยระดับ F ขึ้นไปที่สามารถป้องกันได้</t>
  </si>
  <si>
    <t>15.5ลดอุบัติการณ์ผู้ป่วยได้รับการวินิจฉัยAppendicitis ล่าช้า</t>
  </si>
  <si>
    <t>ช่องปากกลุ่มเด็กเล็ก(แรกเกิด-ต่ำกว่า 3 ปี)</t>
  </si>
  <si>
    <t>4.7 ระดับความสำเร็จของการดำเนินงานส่งเสริมทันตสุขภาพและป้องกันโรคใน</t>
  </si>
  <si>
    <t>1.2 คะแนนความพึงพอใจแต่ละหน่วย</t>
  </si>
  <si>
    <t xml:space="preserve"> &gt; 85 %</t>
  </si>
  <si>
    <t>OPD Team</t>
  </si>
  <si>
    <t>บริการผู้ป่วยนอก</t>
  </si>
  <si>
    <t>1.3 หน่วยบริการผู้ป่วยนอกมีการลด</t>
  </si>
  <si>
    <t>ระยะเวลาการให้บริการ</t>
  </si>
  <si>
    <t>1.4 แต่ละหน่วยบริการผู้ป่วยนอกผ่าน</t>
  </si>
  <si>
    <t>เกณฑ์การประเมินสถานที่น่าอยู่</t>
  </si>
  <si>
    <t>น่าทำงานระดับทอง</t>
  </si>
  <si>
    <t>2.ร้อยละความพึงพอใจของผู้ป่วยใน</t>
  </si>
  <si>
    <t>บริการและลดข้อร้องเรียน</t>
  </si>
  <si>
    <t>ยุทธศาสตร์และตัวชี้วัดคุณภาพ</t>
  </si>
  <si>
    <t>ของรพ. )ที่สามารถดึงออกจาก</t>
  </si>
  <si>
    <t>1.ร้อยละของตัวชี้วัดมีคู่มือการออก</t>
  </si>
  <si>
    <t>ระบบฐานข้อมุล Lan</t>
  </si>
  <si>
    <t>รายงานจากระบบ LAN</t>
  </si>
  <si>
    <t>2. ร้อยละของรายงานที่ออกได้ตาม</t>
  </si>
  <si>
    <t>กำหนดเวลาที่หน่วยงานต้องการ</t>
  </si>
  <si>
    <t>G 17. ยกระดับการพัฒนา</t>
  </si>
  <si>
    <t>46.ระดับคะแนนเฉลี่ยการประเมิน</t>
  </si>
  <si>
    <t>ตามมาตรฐาน HA</t>
  </si>
  <si>
    <t xml:space="preserve">ตนเอง ตาม HA SCORE BOOK </t>
  </si>
  <si>
    <t>ทุกบท เท่ากับ 3.25</t>
  </si>
  <si>
    <t>1. ร้อยละของทุกบทมีแผนการปรับ</t>
  </si>
  <si>
    <t>ปรุงโดยทีมและฝ่ายงานที่รับผิดชอบ</t>
  </si>
  <si>
    <t>ทุกหน่วยงาน/ทีม</t>
  </si>
  <si>
    <t>2. ร้อยละของหน่วยงาน/ทีม มีการ</t>
  </si>
  <si>
    <t>ปรับปรุง Service Profile ทุก 6 เดือน</t>
  </si>
  <si>
    <t>(เมย.,ตค.)</t>
  </si>
  <si>
    <t>3. ร้อยละของทุกบทมีการทำ Mini-</t>
  </si>
  <si>
    <t>Research หรือ Innovation</t>
  </si>
  <si>
    <t>4. ร้อยละของตัวชี้วัดคุณภาพของ</t>
  </si>
  <si>
    <t>ตัวชี้วัด กลุ่มการพยาบาล น้ำหนัก เป้าหมาย และเกณฑ์การให้คะแนน ระดับหน่วยงาน  โรงพยาบาลเรณูนคร</t>
  </si>
  <si>
    <t>ทุกงานในกลุ่มการพยาบาล</t>
  </si>
  <si>
    <t>WARD</t>
  </si>
  <si>
    <t xml:space="preserve"> WARD ( สำนักการฯ)</t>
  </si>
  <si>
    <t>OPD ER  (สำนักการฯ)</t>
  </si>
  <si>
    <t>WARD LR  (สำนักการฯ)</t>
  </si>
  <si>
    <t xml:space="preserve"> ทุกงานในกลุ่มการพยาบาล (สำนักการฯ)</t>
  </si>
  <si>
    <t xml:space="preserve"> ทุกงานในกลุ่มการพยาบาล</t>
  </si>
  <si>
    <t xml:space="preserve">ER OPD WARD OR LR </t>
  </si>
  <si>
    <t>องค์กรพยาบาล (สำนักการพยาบาล)</t>
  </si>
  <si>
    <t xml:space="preserve"> LR WARD     (สำนักการพยาบาล)</t>
  </si>
  <si>
    <t>WARD ER OR  LR</t>
  </si>
  <si>
    <t>IC (สำนักการฯ )</t>
  </si>
  <si>
    <t>WARD  OR  LR ( สำนักการฯ )</t>
  </si>
  <si>
    <t>WARD  LR</t>
  </si>
  <si>
    <t>OR LR WARD</t>
  </si>
  <si>
    <t>LR WARD</t>
  </si>
  <si>
    <t xml:space="preserve">LR WARD </t>
  </si>
  <si>
    <t>WARD ( สำนักการฯ)</t>
  </si>
  <si>
    <t>ER WARD OR LR</t>
  </si>
  <si>
    <t>WARD ER LR OR OPD</t>
  </si>
  <si>
    <t>ทุกหน่วยงานในกลุ่มการพยาบาล</t>
  </si>
  <si>
    <t>ทุกหน่วยงานในกลุ่มการพยาบาล (สำนักการฯ)</t>
  </si>
  <si>
    <t>WAAARD LR (สำนักการฯ)</t>
  </si>
  <si>
    <t>WARD OR LR</t>
  </si>
  <si>
    <t>OPD ER</t>
  </si>
  <si>
    <t>WARD OR LR ER OPD</t>
  </si>
  <si>
    <t xml:space="preserve">2.8  ร้อยละของสถานที่ผลิตอาหาร สถานที่ผลิตวิสาหกิจผลิตภัณฑ์สุขภาพชุมชนและท้องถิ่นที่
       ได้รับการตรวจ 2 ครั้ง/ปี </t>
  </si>
  <si>
    <t>2.9  ร้อยละของความครอบคลุมของผู้มีสิทธิในระบบหลักประกันสุขภาพของ รพ.*** (3.1)</t>
  </si>
  <si>
    <t>2.10   รพ.มีระดับความสัมฤทธิ์ผลของการดำเนินงานตามสิทธิประโยชน์ ในระบบหลักประกันสุขภาพถ้วนหน้า  ในระดับ  5 *** (3.2)</t>
  </si>
  <si>
    <t>Mini - Research, R2R</t>
  </si>
  <si>
    <t>G 18. การพัฒนางานวิจัย</t>
  </si>
  <si>
    <t>47. ร้อยละของหน่วยงานมีผลงาน</t>
  </si>
  <si>
    <t>และนวัตกรรมอย่าง</t>
  </si>
  <si>
    <t xml:space="preserve">CQI หรือนวัตกรรมอย่างน้อย 1 </t>
  </si>
  <si>
    <t xml:space="preserve">เรื่อง / ปี </t>
  </si>
  <si>
    <t>1. ร้อยละของบุคลากรโรงพยาบาล</t>
  </si>
  <si>
    <t xml:space="preserve">เข้ารับการอบรม HA Update </t>
  </si>
  <si>
    <t xml:space="preserve"> ปี 2009</t>
  </si>
  <si>
    <t>48. ร้อยละของฝ่ายมีงานวิจัย(R2R)</t>
  </si>
  <si>
    <t xml:space="preserve">อย่างน้อย 1 เรื่อง / ปี </t>
  </si>
  <si>
    <t>1. ร้อยละของบุคลากรกลุ่มเป้าหมาย</t>
  </si>
  <si>
    <t>ของฝ่าย เข้ารับการอบรม</t>
  </si>
  <si>
    <t xml:space="preserve">หลักสูตร Mini - Research, </t>
  </si>
  <si>
    <t>R2R</t>
  </si>
  <si>
    <t xml:space="preserve">                   คำอธิบาย Measurement template (KPI profile)               </t>
  </si>
  <si>
    <t>รายการ</t>
  </si>
  <si>
    <t>คำอธิบาย</t>
  </si>
  <si>
    <t>ลำดับที่</t>
  </si>
  <si>
    <t>KPI  ข้อที่ 1</t>
  </si>
  <si>
    <t>ความหมายของตัวชี้วัด</t>
  </si>
  <si>
    <t>น้ำหนักคะแนน (ร้อยละ)</t>
  </si>
  <si>
    <t>คะแนน สสจ.</t>
  </si>
  <si>
    <t>คะแนน รพ.</t>
  </si>
  <si>
    <t>น้ำหนักคะแนนรวม</t>
  </si>
  <si>
    <t>น้ำหนักคะแนนรวม(ร้อยละ)</t>
  </si>
  <si>
    <t>เกณฑ์การให้คะแนน</t>
  </si>
  <si>
    <t>ผลการดำเนินงาน</t>
  </si>
  <si>
    <t>ดับ</t>
  </si>
  <si>
    <t>เป้า  หมาย</t>
  </si>
  <si>
    <t>ผล   งาน</t>
  </si>
  <si>
    <t>ร้อยละ/ระดับ</t>
  </si>
  <si>
    <r>
      <t>มิติที่ 1</t>
    </r>
    <r>
      <rPr>
        <b/>
        <sz val="16"/>
        <rFont val="Angsana New"/>
        <family val="1"/>
      </rPr>
      <t xml:space="preserve">   มิติด้านประสิทธิผลตามยุทธศาสตร์ (น้ำหนัก : ร้อยละ 40)</t>
    </r>
  </si>
  <si>
    <t>ER/LR/แพทย์</t>
  </si>
  <si>
    <t>สนับสนุนบริการ/แพทย์</t>
  </si>
  <si>
    <t>IC / IPD/LR/OR/ER/OPD/PCU/Lab/ทันต/จ่ายกลาง</t>
  </si>
  <si>
    <t>ทุกน่วยงาน</t>
  </si>
  <si>
    <t xml:space="preserve"> ร้อยละของชุมชนที่บรรลุเกณฑ์ตัวชี้วัดของโรคที่เป็นปัญหาสำคัญ **(5.1)</t>
  </si>
  <si>
    <t>ร้อยละ 60</t>
  </si>
  <si>
    <t>คลินิดพิเศษ/PCU/สนับสนุนบริการ</t>
  </si>
  <si>
    <t xml:space="preserve"> รพ.บรรลุเกณฑ์การส่งเสริมสุขภาพของประชาชนกลุ่มเป้าหมายโรคที่เป็นปัญหาสำคัญของอำเภอและกลุ่มเสี่ยงให้มีพฤติกรรมสุขภาพที่เหมาะสม ***(6.1)</t>
  </si>
  <si>
    <t>สนับสนุนบริการ/ทันต/PCU/คลินิคพิเศษ</t>
  </si>
  <si>
    <t>ตัวชี้วัดโรงพยาบาลเรณูนคร ปีงบประมาณ 2553</t>
  </si>
  <si>
    <t>รพ. มีการจัดตั้งและดำเนินการคลินิกผู้สูงอายุ</t>
  </si>
  <si>
    <t xml:space="preserve">ร้อยละของร้านอาหาร/แผงลอยจำหน่ายอาหาร/โรงอาหาร/โรงครัวโรงพยาบาล  ในหน่วยงานสังกัดกระทรวงสาธารณสุขได้มาตรฐานอาหารสะอาด  รสชาติอร่อย  </t>
  </si>
  <si>
    <t>โภชนากร</t>
  </si>
  <si>
    <t xml:space="preserve">ร้อยละความครอบคลุมการได้รับวัคซีนไข้หวัดใหญ่ตามประชากรกลุ่มเป้าหมาย  </t>
  </si>
  <si>
    <t xml:space="preserve">ร้อยละของร้านอาหาร / แผงลอยจำหน่ายก๋วยเตี๋ยว  ได้มาตรฐาน ก๋วยเตี๋ยวอนามัยส่งเสริม
          คนไทยสุขภาพดี      </t>
  </si>
  <si>
    <t>2.1 อัตราการเกิดความคลาดเคลื่อนทางยา*</t>
  </si>
  <si>
    <t>2.1.1 อัตราคลาดเคลื่อนจากการจ่ายยาผู้ป่วยนอก  ต่อ1,000 ใบสั่งยา</t>
  </si>
  <si>
    <t>ครั้ง</t>
  </si>
  <si>
    <t>&lt;1</t>
  </si>
  <si>
    <t>IPD,LR,ER</t>
  </si>
  <si>
    <t>2.1.2 อัตราคลาดเคลื่อนจากการให้ยาผู้ป่วยนอก  ต่อ1,000 ราย</t>
  </si>
  <si>
    <t xml:space="preserve">2.31  ร้อยละของนักเรียนประถมศึกษาปีที่1 และ 3 ได้รับบริการตรวจฟัน      </t>
  </si>
  <si>
    <t xml:space="preserve">2.32  ร้อยละของนักเรียนประถมศึกษาปีที่1 ได้รับบริการเคลือบหลุมร่องฟัน      </t>
  </si>
  <si>
    <t xml:space="preserve">2.33  ร้อยละการเข้าถึงบริการใน รพ.ของผู้ป่วยโรคซึมเศร้าเพิ่มขึ้น </t>
  </si>
  <si>
    <t>PCU, OPD,IPD,LR,สนับสนุนบริการ</t>
  </si>
  <si>
    <t>8. หน่วยงานมีการบริหารจัดการแบบมุ่งเน้นผลสัมฤทธิ์</t>
  </si>
  <si>
    <t>9.การบริหารจัดการด้านทัรพยากรของ รพ.มีประสิทธิภาพ</t>
  </si>
  <si>
    <t>G13. การนำองค์กรที่มีประสิทธิภาพและชุมชนให้การสนับสนุนที่ดีใ</t>
  </si>
  <si>
    <t>นการพัฒนา รพ.</t>
  </si>
  <si>
    <r>
      <t>จำนวนหัวหน้าฝ่าย/งานที่คะแนนทดสอบผ่าน</t>
    </r>
    <r>
      <rPr>
        <sz val="16"/>
        <rFont val="Times New Roman"/>
        <family val="1"/>
      </rPr>
      <t xml:space="preserve"> </t>
    </r>
    <r>
      <rPr>
        <sz val="16"/>
        <rFont val="Angsana New"/>
        <family val="1"/>
      </rPr>
      <t>X 100</t>
    </r>
  </si>
  <si>
    <t>จำนวนหัวหน้าฝ่าย/งานทั้งหมดในปี</t>
  </si>
  <si>
    <r>
      <t xml:space="preserve">ปีละ </t>
    </r>
    <r>
      <rPr>
        <sz val="16"/>
        <rFont val="Times New Roman"/>
        <family val="1"/>
      </rPr>
      <t xml:space="preserve">1 </t>
    </r>
    <r>
      <rPr>
        <sz val="16"/>
        <rFont val="Angsana New"/>
        <family val="1"/>
      </rPr>
      <t>ครั้ง (ในเดือนที่จัดการอบรมตามแผน)</t>
    </r>
  </si>
  <si>
    <t>กรรมการบริหาร</t>
  </si>
  <si>
    <t>หัวหน้าฝ่าย/งานทุกฝ่ายงาน</t>
  </si>
  <si>
    <t>KPI  ข้อที่ 40</t>
  </si>
  <si>
    <t>40.ร้อยละของจำนวนฝ่าย/กลุ่มงานที่สามารถดำเนินงานตามยุทธศาสตร์ของฝ่าย</t>
  </si>
  <si>
    <t>ฝ่าย/กลุ่มงานมีการดำเนินงานตามยุทธศาสตร์ของฝ่ายที่กำหนดไว้</t>
  </si>
  <si>
    <t>จำนวนฝ่าย/กลุ่มงานที่สามารถดำเนินงานตามยุทธศาสตร์ของฝ่าย x 100</t>
  </si>
  <si>
    <t>จำนวนฝ่าย/กลุ่มงานทั้งหมดของ รพ.</t>
  </si>
  <si>
    <t>ฝ่าย/กลุ่มงานของ รพ.</t>
  </si>
  <si>
    <t>ทุกฝ่าย/กลุ่มงานของ รพ.</t>
  </si>
  <si>
    <t>KPI  ข้อที่ 41</t>
  </si>
  <si>
    <t>โครงการมีการประเมินผลสัมฤทธิ์การดำเนินงานตามแผนควบคุมกำกับ</t>
  </si>
  <si>
    <t>ตัวชี้วัด น้ำหนัก เป้าหมาย และเกณฑ์การให้คะแนนตามแผนยุทธศาสตร์สุขภาพโรงพยาบาลเรณูนคร</t>
  </si>
  <si>
    <t>หน่วยวัด</t>
  </si>
  <si>
    <t>น้ำหนัก(ร้อยละ)</t>
  </si>
  <si>
    <t>เป้าหมาย/เกณฑ์การให้คะแนน</t>
  </si>
  <si>
    <r>
      <t>มิติที่ 3</t>
    </r>
    <r>
      <rPr>
        <b/>
        <sz val="16"/>
        <rFont val="Angsana New"/>
        <family val="1"/>
      </rPr>
      <t xml:space="preserve">   มิติด้านประสิทธิภาพของการปฏิบัติราชการ  (น้ำหนัก : ร้อยละ  30 )</t>
    </r>
  </si>
  <si>
    <r>
      <t>มิติที่ 4</t>
    </r>
    <r>
      <rPr>
        <b/>
        <sz val="16"/>
        <rFont val="Angsana New"/>
        <family val="1"/>
      </rPr>
      <t xml:space="preserve">   มิติด้านการพัฒนาองค์กร (น้ำหนัก : ร้อยละ 20)</t>
    </r>
  </si>
  <si>
    <t>ตารางความสัมพันธ์ระหว่างตัวชี้วัดและหน่วยงานที่รับผิดชอบ</t>
  </si>
  <si>
    <t>ตามแผนกลยุทธ์ของ โรงพยาบาลเรณูนคร</t>
  </si>
  <si>
    <t>เป้าประสงค์</t>
  </si>
  <si>
    <t>ชื่อตัวชี้วัด</t>
  </si>
  <si>
    <t>คณะกรรมการที่รับผิดชอบ</t>
  </si>
  <si>
    <t>กกบ.</t>
  </si>
  <si>
    <t>ทีมคุณภาพ</t>
  </si>
  <si>
    <t>ทีมคิลนีค</t>
  </si>
  <si>
    <t>ทีม ENV</t>
  </si>
  <si>
    <t>ทีมเครื่องมือ</t>
  </si>
  <si>
    <t>ทีมIC</t>
  </si>
  <si>
    <t>ทีมRM</t>
  </si>
  <si>
    <t>ทีม HRD</t>
  </si>
  <si>
    <t>G2.ผู้รับบริการปลอดภัย</t>
  </si>
  <si>
    <t>G3.ประชาชนมีพฤติกรรมสุขภาพที่เหมาะ</t>
  </si>
  <si>
    <t>แบบฟอร์มการถ่ายทอดตัวชี้วัดระดับบุคคล กลุ่มงานยุทธศาตร์และสารสนเทศทางการแพทย์.</t>
  </si>
  <si>
    <t>แฟ้มแสดงความสัมพันธ์ระหว่างงานที่รับผิดชอบ เป้าประสงค์และตัวชี้วัดระดับหน่วยงาน</t>
  </si>
  <si>
    <t>23.7.  ความครอบคลุมของการคัดกรองความเสี่ยงในกลุ่มประชาชน</t>
  </si>
  <si>
    <t>อายุ15 ปีขึ้นไป</t>
  </si>
  <si>
    <t>23.8.  ความครอบคลุมของการตรวจ pap  smear</t>
  </si>
  <si>
    <t>23.9.ความครอบคลุมของการลงข้อมูล18 แฟ้ม, 12 แฟ้ม</t>
  </si>
  <si>
    <t>23.10.ความตรอบคลุมการป้องกันแผลกดทับด้วยรองเท้าในผู้ป่วย</t>
  </si>
  <si>
    <t>เบาหวานที่มีความเสี่ยงตั้งแต่ moderate risk ขึ้นไป</t>
  </si>
  <si>
    <t>24.  ร้อยละความทันเวลาของการจัดหาพัสดุตามใบเบิก</t>
  </si>
  <si>
    <t>25. ร้อยละหน่วยงานมีอุบัติการณ์การไม่พร้อมใช้ของเครื่องมือแพทย์</t>
  </si>
  <si>
    <t>ไม่เกินกำหนด</t>
  </si>
  <si>
    <t>25.1.  อุบัติการณ์การไม่พร้อมใช้ของเครื่องมือแพทย์ที่สำคัญ</t>
  </si>
  <si>
    <t>25.2.  อุบัติการณ์การไม่พร้อมใช้ของเครื่องมือแพทย์อื่น</t>
  </si>
  <si>
    <t>25.3.  ร้อยละการซ่อมเครื่องมือแพทย์ได้ตามค่า Downtime</t>
  </si>
  <si>
    <t>26. โรงพยาบาลผ่านเกณฑ์มาตรฐานการจัดการสารสนเทศสุขภาพ (ระดับ 5)</t>
  </si>
  <si>
    <t xml:space="preserve">26.1. ความพึงพอใจในการให้บริการด้านข้อมูลสารสนเทศ  </t>
  </si>
  <si>
    <t xml:space="preserve">26.2. ความพึงพอใจของผู้ใช้บริการต่อระบบฐานข้อมูล  </t>
  </si>
  <si>
    <t>เกี่ยวข้องกับบริการ</t>
  </si>
  <si>
    <t>สุขภาพ</t>
  </si>
  <si>
    <t xml:space="preserve">~ 0.24 </t>
  </si>
  <si>
    <t>ข้าราชการ รัฐวิสาหกิจ เอกชน และ</t>
  </si>
  <si>
    <t xml:space="preserve">ล้านบาท   </t>
  </si>
  <si>
    <t xml:space="preserve"> ล้านบาท</t>
  </si>
  <si>
    <t>กลุ่มพิเศษ</t>
  </si>
  <si>
    <t>1.ร้อยละของกลุ่มสิทธิข้าราชการ</t>
  </si>
  <si>
    <t>NSO,MSO,Lab,  X-ray,เภสัช,ศูนย์ข้อมูล</t>
  </si>
  <si>
    <t>เข้ารับการตรวจสุขภาพ</t>
  </si>
  <si>
    <t>2. ร้อยละของกลุ่มสิทธิประกันสัง</t>
  </si>
  <si>
    <t>คมเข้ารับการตรวจสุขภาพ</t>
  </si>
  <si>
    <t>3. ร้อยละของกลุ่มสิทธิ UC เข้ารับ</t>
  </si>
  <si>
    <t>การตรวจสุขภาพ</t>
  </si>
  <si>
    <t>42.3 อัตราการเพิ่มรายได้จากผู้</t>
  </si>
  <si>
    <t>ป่วยใน</t>
  </si>
  <si>
    <t>1. อัตราการครองตียงเพิ่มขึ้น</t>
  </si>
  <si>
    <t>MSO,IPD Team</t>
  </si>
  <si>
    <t>2.จัดให้มีแพทย์เฉพาะทางเพิ่มขึ้น</t>
  </si>
  <si>
    <t>3. สรุป Chart  ทันเวลา/ ถูกต้อง</t>
  </si>
  <si>
    <t>4. ส่งใบ Cliam ผู้ป่วยใน(สปสช.)</t>
  </si>
  <si>
    <t>ศูนย์ข้อมูล</t>
  </si>
  <si>
    <t xml:space="preserve">42.4.การเพิ่มรายได้จากหน่วย </t>
  </si>
  <si>
    <t>Haemodialysis</t>
  </si>
  <si>
    <t>เภสัช,บริหาร</t>
  </si>
  <si>
    <t>~ 21.87%</t>
  </si>
  <si>
    <t>≤15%</t>
  </si>
  <si>
    <t>1.ร้อยละการค่าใช้จ่ายใช้วัสดุเพิ่มไม่เกิน</t>
  </si>
  <si>
    <t>พัสดุ</t>
  </si>
  <si>
    <t>2.ร้อยละการจ้างเหมาและซ่อมแซม</t>
  </si>
  <si>
    <t>ซ่อมบำรุง</t>
  </si>
  <si>
    <t>เพิ่มขึ้นไม่เกิน</t>
  </si>
  <si>
    <t>3.ร้อยละการใช้ค่าสาธารณูปโภคลดลง</t>
  </si>
  <si>
    <t>การเงิน</t>
  </si>
  <si>
    <t>1.ร้อยละการเก็บตามเก็บหนี้ค้างชำระ</t>
  </si>
  <si>
    <t>≥ 60%</t>
  </si>
  <si>
    <t>งานการเงิน,</t>
  </si>
  <si>
    <t xml:space="preserve">     1.1 กลุ่มเบิกต้นสังกัด</t>
  </si>
  <si>
    <t>ศูนย์ข้อมูล,</t>
  </si>
  <si>
    <t xml:space="preserve">     1.2 กลุ่มประกันสังคม</t>
  </si>
  <si>
    <t>ศูนย์คอม</t>
  </si>
  <si>
    <t xml:space="preserve">     1.3 กลุ่มพรบ.</t>
  </si>
  <si>
    <t xml:space="preserve">    1.4 กลุ่มข้ามเขตฯ</t>
  </si>
  <si>
    <t>2.ร้อยละของหนี้สงสัยจะสูญลดลง</t>
  </si>
  <si>
    <t>≤ 15%</t>
  </si>
  <si>
    <t>42.2 รายได้การตรวจสุขภาพกลุ่ม</t>
  </si>
  <si>
    <t xml:space="preserve">2.5  ร้อยละของสถานประกอบการจำหน่ายเครื่องสำอาง  ไม่มีการวางจำหน่ายเครื่องสำอางผสม
       สารห้ามใช้ตามที่ได้มีการประกาศผลตรวจวิเคราะห์ </t>
  </si>
  <si>
    <t>คำนวณเป็นจำนวนครั้งของการติดเชื้อต่อ 1,000 วัน ผู้ป่วยนอนในโรงพยาบาล</t>
  </si>
  <si>
    <t>จำนวนครั้งของการติดเชื้อในโรงพยาบาลในแต่ละเดือน x 1,000</t>
  </si>
  <si>
    <t>จำนวนวันนอนรวมของผู้ป่วยที่เฝ้าระวังทั้งหมดในเดือนนั้น ๆ</t>
  </si>
  <si>
    <t>1. รายงานการติดเชื้อทุกวัน</t>
  </si>
  <si>
    <t>2. รายงานภาพรวมของอัตราการติดเชื้อในโรงพยาบาลแต่ละเดือน</t>
  </si>
  <si>
    <t>IPD , OPD , ER , LR , OR , ICU / ICWN / ICN</t>
  </si>
  <si>
    <t>ICWN /RN /ICN</t>
  </si>
  <si>
    <t>คณะกรรมการป้องกันและควบคุมการติดเชื้อในโรงพยาบาล (ICC)</t>
  </si>
  <si>
    <t>ICC และหัวหน้าหอผู้ป่วย หัวหน้างาน</t>
  </si>
  <si>
    <t xml:space="preserve">ทุกหน่วยงานบริการทางคลินิก / PCT / NSO / หัวหน้าฝ่ายทุกฝ่าย / MSO </t>
  </si>
  <si>
    <t>0.71 : 1000 วันนอน</t>
  </si>
  <si>
    <r>
      <t>≤</t>
    </r>
    <r>
      <rPr>
        <sz val="16"/>
        <rFont val="Angsana New"/>
        <family val="1"/>
      </rPr>
      <t>0.5 : 1000 วันนอน</t>
    </r>
  </si>
  <si>
    <r>
      <t>≤</t>
    </r>
    <r>
      <rPr>
        <sz val="16"/>
        <rFont val="Angsana New"/>
        <family val="1"/>
      </rPr>
      <t>0.4 : 1000 วันนอน</t>
    </r>
  </si>
  <si>
    <r>
      <t>≤</t>
    </r>
    <r>
      <rPr>
        <sz val="16"/>
        <rFont val="Angsana New"/>
        <family val="1"/>
      </rPr>
      <t>0.3 : 1000 วันนอน</t>
    </r>
  </si>
  <si>
    <t>KPI  ข้อที่ 15.1</t>
  </si>
  <si>
    <t>15.ลดอุบัติการณ์ไม่พึงประสงค์ขณะรักษาพยา บาลและภาวะเสี่ยงทาง</t>
  </si>
  <si>
    <t>คลินิกระดับ F ขึ้นไป</t>
  </si>
  <si>
    <t>15.1ลดอุบัติการณ์ไม่พึงประสงค์จากการใช้ยาระดับ F ขึ้นไปที่สามารถ</t>
  </si>
  <si>
    <t>ป้องกันได้</t>
  </si>
  <si>
    <t>เหตุการณ์ที่เกิดจากการให้ยาหรือฉีดยาผู้ป่วยผิดชนิดหรือผิดคน</t>
  </si>
  <si>
    <t>ในผู้ป่วยที่มารับบริการระดับ F ขึ้นไป</t>
  </si>
  <si>
    <t>จำนวนครั้งของการให้ยาหรือฉีดยาผิดระดับ F ขึ้นไป X 100</t>
  </si>
  <si>
    <t>จำนวนครั้งของการให้ยาหรือฉีดยาทั้งหมดต่อเดือน</t>
  </si>
  <si>
    <t>ฝ่ายเภสัชกรรม</t>
  </si>
  <si>
    <t>IPD,OPD,ER,NCD,งานเวชปฏิบัติครอบครัว,PCU</t>
  </si>
  <si>
    <t>PCT,NSO,งานเวชปฏิบัติครอบครัว,PCU</t>
  </si>
  <si>
    <t>KPI  ข้อที่ 15.2</t>
  </si>
  <si>
    <t>15.2ลดเหตุการณ์ไม่พึงประสงค์จากการให้เลือดผิด ระดับ F ขึ้นไป ที่</t>
  </si>
  <si>
    <t>จำนวนผู้รับบริการที่ได้รับเลือดผิดและมีเหตุการณ์ไม่พึงประสงค์</t>
  </si>
  <si>
    <t xml:space="preserve"> ระดับF ขึ้นไป ที่สามารถป้องกันได้</t>
  </si>
  <si>
    <t>จำนวนครั้งของการจ่ายเลือดผิด X100</t>
  </si>
  <si>
    <t>จำนวนครั้งของการให้เลือดทั้งหมด</t>
  </si>
  <si>
    <t>PCT,MSO,NSO,ชันสูตร</t>
  </si>
  <si>
    <t>ชันสูตร</t>
  </si>
  <si>
    <t xml:space="preserve">PCT </t>
  </si>
  <si>
    <t>KPI  ข้อที่ 15.3</t>
  </si>
  <si>
    <t>15.3ลดเหตุการณ์ไม่พึงประสงค์จากการรายงานผล lab ผิดระดับ F ขึ้นไป</t>
  </si>
  <si>
    <t xml:space="preserve"> ที่สามารถป้องกันได้</t>
  </si>
  <si>
    <t>จำนวนผู้รับบริการที่ได้รับการตรวจเลือดและมีการรายงานผล</t>
  </si>
  <si>
    <t xml:space="preserve">อำเภอมีการจัดตั้งศูนย์เจรจาไกล่เกลี่ยด้วยสันติหรือใช้ชื่อเป็นอย่างอื่น    
</t>
  </si>
  <si>
    <t xml:space="preserve">
</t>
  </si>
  <si>
    <t xml:space="preserve">          (1) มีการจัดตั้งศูนย์เจรจาไกล่เกลี่ยด้วยสันติวิธีหรือที่ใช้ชื่อเป็นอย่างอื่น</t>
  </si>
  <si>
    <t>อัตราเครื่องมือ/อุปกรณ์ทางการแพทย์ พร้อมใช้ *</t>
  </si>
  <si>
    <t>อัตราวัสดุ/อุปกรณ์ ทั่วไป เพียงพอ พร้อมใช้*</t>
  </si>
  <si>
    <t xml:space="preserve"> ร้อยละของมูลค่าการจัดซื้อยาจากองค์การเภสัชกรรมของโรงพยาบาลชุมชน   *</t>
  </si>
  <si>
    <t>&gt;=ร้อยละ 32</t>
  </si>
  <si>
    <t>อัตราเงินทุนหมุนเวียน (Current  Ratio)*</t>
  </si>
  <si>
    <t>&gt; 2</t>
  </si>
  <si>
    <t>กลุ่มยุทธ์,กลุ่มการ,เภสัช,ทันต,Lab</t>
  </si>
  <si>
    <t>อัตรารายรับต่อรายจ่าย (I/E Ratio)*</t>
  </si>
  <si>
    <t>&gt; 1</t>
  </si>
  <si>
    <t>&gt;1</t>
  </si>
  <si>
    <t>&gt;1.5</t>
  </si>
  <si>
    <t>&gt;2</t>
  </si>
  <si>
    <t>&gt;2.5</t>
  </si>
  <si>
    <t>บริหาาร</t>
  </si>
  <si>
    <t>เพิ่มรายได้ของโรงพยาบาล*</t>
  </si>
  <si>
    <t>ร้อยละ 10</t>
  </si>
  <si>
    <t>จำนวนข้อร้องเรียนจากปัญหาข้อทุจริตในหน่วยงาน*</t>
  </si>
  <si>
    <t>ร้อยละการจ่ายหนี้ตามเกณฑ์ที่กำหนด*</t>
  </si>
  <si>
    <t>เภสัช,กลุ่มการ,ทันต,Lab</t>
  </si>
  <si>
    <t xml:space="preserve"> 5 : พัฒนาระบบสารสนเทศ</t>
  </si>
  <si>
    <t xml:space="preserve">โรงพยาบาลผ่านเกณฑ์มาตรฐานการจัดการสารสนเทศสุขภาพ *   
      </t>
  </si>
  <si>
    <t>กลุ่มยุทธ์</t>
  </si>
  <si>
    <t>ให้มีประสิทธิภาพ ถูกต้อง</t>
  </si>
  <si>
    <t>ความสมบูรณ์ของเวชระเบียน *</t>
  </si>
  <si>
    <t>IM</t>
  </si>
  <si>
    <t>เชื่อถือได้</t>
  </si>
  <si>
    <t>ร้อยละของการส่งข้อมูลเรียกเก็บทันตามเกณฑ์*</t>
  </si>
  <si>
    <t>ร้อยละ95</t>
  </si>
  <si>
    <t>IPD/LR/ER/OPD/PCU/แพทย์</t>
  </si>
  <si>
    <t>6: พัฒนาสมรรถนะและ</t>
  </si>
  <si>
    <t>11  บุคลากรมีสมรรถนะที่</t>
  </si>
  <si>
    <t>HRD</t>
  </si>
  <si>
    <t>พฤติกรรมบริการของบุคลากร</t>
  </si>
  <si>
    <t>เหมาะสมกับภารกิจ</t>
  </si>
  <si>
    <t>อัตราเจ้าหน้าที่มีความรู้/ทักษะครบตามเกณฑ์*</t>
  </si>
  <si>
    <t>ให้มีประสิทธิภาพสอดคล้องกับ</t>
  </si>
  <si>
    <t xml:space="preserve"> ระดับความสำเร็จในการพัฒนาสู่องค์กรแห่งการเรียนรู้ *     </t>
  </si>
  <si>
    <t>พัฒนาคุณภาพ/HRD</t>
  </si>
  <si>
    <t>ภารกิจ</t>
  </si>
  <si>
    <t>มีผลงานทางวิชาการ นวัตกรรม</t>
  </si>
  <si>
    <t xml:space="preserve">จำนวนผลงานวิชาการ/งานวิจัย/นวัตกรรม  ที่นำสู่การพัฒนาประสิทธิภาพการบริการ สาธารณสุข *
      </t>
  </si>
  <si>
    <t>1 เรื่อง/ปี/</t>
  </si>
  <si>
    <t>หรืองานวิจัยที่เกี่ยวข้องกับ</t>
  </si>
  <si>
    <t>หน่วยงาน</t>
  </si>
  <si>
    <t>บริการสุขภาพในพื้นที่</t>
  </si>
  <si>
    <t>แผนปฏิบัติราชการตามประเด็นยุทธศาสตร์  5  ปี</t>
  </si>
  <si>
    <t>หน่วยงาน  กลุ่มการพยายาล                              โรงพยาบาลเรณูนคร</t>
  </si>
  <si>
    <t>ประเด็นยุทธศาสตร์ที่ 1พัฒนาระบบบริการสุขภาพให้มีมาตรฐาน ครอบคลุมด้านการรักษา ส่งเสริม ป้องกัน และฟื้นฟูสุขภาพ</t>
  </si>
  <si>
    <t>จุดยืนของเป้าประสงค์</t>
  </si>
  <si>
    <t>กลยุทธ์</t>
  </si>
  <si>
    <t>แผนงาน/โครงการ/กิจกรรม</t>
  </si>
  <si>
    <t>Owner</t>
  </si>
  <si>
    <t>1.โรงพยาบาลมีคุณภาพ</t>
  </si>
  <si>
    <t>1.โรงพยาบมีคุณภาพมาตร</t>
  </si>
  <si>
    <t>1.โรงพยาบาลผ่าน HA</t>
  </si>
  <si>
    <t xml:space="preserve"> -พัฒนาระบบบริหารจัด</t>
  </si>
  <si>
    <t>1.โครงการพัฒนาระบบบริ</t>
  </si>
  <si>
    <t>ฐาน HA HPH QA</t>
  </si>
  <si>
    <t>HPH   QA  ขั้น3</t>
  </si>
  <si>
    <t>การและการให้บริการตาม</t>
  </si>
  <si>
    <t>การสู่มาตรฐานสากล</t>
  </si>
  <si>
    <t>2.มีแผนงาน/แผนปฏิบัติการ</t>
  </si>
  <si>
    <t>2.โรงพยาบาลผ่านการประ</t>
  </si>
  <si>
    <t>เกณฑ์คุณภาพ</t>
  </si>
  <si>
    <t>เพื่อพัฒนาคุณภาพอย่างต่อ</t>
  </si>
  <si>
    <t>เมิน รพ.สายใยรักครอบครัว</t>
  </si>
  <si>
    <t>เนื่อง</t>
  </si>
  <si>
    <t>3.หน่วยงานสามารถยกระดับ</t>
  </si>
  <si>
    <t>3.รพ.ผ่านเกณฑ์ระบบส่งต่อ</t>
  </si>
  <si>
    <t>8.3 ร้อยละของการวิเคราะห์ข้อมูลตามดัชนีชี้วัดทางการเงิน 7 ตัว ทุกเดือน</t>
  </si>
  <si>
    <t>แบบฟอร์มการกำกับลายงานผลการดำเนินงานรายไตรมาสตามตัวชี้วัดหลัก</t>
  </si>
  <si>
    <t>ของ.....................................ปีงบประมาณ  2553</t>
  </si>
  <si>
    <t>ตัวชี้วัดหลัก (KPI)</t>
  </si>
  <si>
    <t>ค่าเป้าหมาย ปี 2553</t>
  </si>
  <si>
    <t>ผลการดำเนินงาน (ต.ค.2552- ก.ย. 2553)</t>
  </si>
  <si>
    <t>ไตรมาสที่ 1</t>
  </si>
  <si>
    <t>เป้าหมาย</t>
  </si>
  <si>
    <t>ผลงาน</t>
  </si>
  <si>
    <t>% ผลงาน</t>
  </si>
  <si>
    <t>ไตรมาสที่ 2</t>
  </si>
  <si>
    <t>ไตรมาสที่ 3</t>
  </si>
  <si>
    <t>ไตรมาสที่ 4</t>
  </si>
  <si>
    <t>แบบสรุปการประเมินผลสัมฤทธิ์ของงาน</t>
  </si>
  <si>
    <t>ตัวชี้วัดผลงาน</t>
  </si>
  <si>
    <t>คะแนนตามระดับค่าเป้าหมาย</t>
  </si>
  <si>
    <t>ค่าเป้าหมายในรอบประเมิน</t>
  </si>
  <si>
    <t>ผลงานที่ทำได้</t>
  </si>
  <si>
    <t>คะแนน</t>
  </si>
  <si>
    <t>น้ำหนัก</t>
  </si>
  <si>
    <t>รวมคะแนน</t>
  </si>
  <si>
    <t>รอบการประเมิน      [    ]   ครั้งที่ 1                           [     ]   ครั้งที่  2</t>
  </si>
  <si>
    <t>ลงนาม...................................................................................</t>
  </si>
  <si>
    <t>ตารางความสัมพันธ์ระหว่างตัวชี้วัดของฝ่ายและบุคคลที่รับผิดชอบ</t>
  </si>
  <si>
    <t>ฝ่าย........................................... โรงพยาบาลเรณูนคร</t>
  </si>
  <si>
    <t>ผังขั้นตอนการจัดทำยุทธศาสตร์และการถ่ายทอดตัวชี้วัดสู่ฝ่าย/บุคคล</t>
  </si>
  <si>
    <t>โรงพยาบาลเรณูนคร</t>
  </si>
  <si>
    <t>8,9</t>
  </si>
  <si>
    <t>S</t>
  </si>
  <si>
    <t>O</t>
  </si>
  <si>
    <t>ทิศทางยุทธศาสตร์ตามแผนยุทธศาสตร์สุขภาพโรงพยาบาลเรณูนคร</t>
  </si>
  <si>
    <t>วิสัยทัศน์  (Vision)  เป็นโรงพยาบาลชุมชนชั้นนำด้านคุณภาพบริการตามมาตรฐานวิชาชีพ ภูมิทัศน์สวยงาม ผู้รับบริการพึงพอใจ ภายในปี2555</t>
  </si>
  <si>
    <t>พันธกิจ  (Mission)</t>
  </si>
  <si>
    <t>ประเด็นยุทธศาสตร์  (Strategic Issue)</t>
  </si>
  <si>
    <t>เป้าประสงค์  (Goal)</t>
  </si>
  <si>
    <t>M1 :  จัดบริการด้านสุขภาพอย่างมีคุณภาพ ตาม</t>
  </si>
  <si>
    <t xml:space="preserve"> 1 : พัฒนาระบบบริการสุขภาพให้มีมาตรฐาน</t>
  </si>
  <si>
    <t>มาตรฐานวิชาชีพ สอดคล้องกับสภาพปัญหาและ</t>
  </si>
  <si>
    <t xml:space="preserve"> ครอบคลุมด้านการรักษา ส่งเสริม ป้องกัน และ</t>
  </si>
  <si>
    <t>ความต้องการของพื้นที่</t>
  </si>
  <si>
    <t>ฟื้นฟูสุขภาพ</t>
  </si>
  <si>
    <t>2 : ส่งเสริมและสนับสนุนการมีส่วนร่วมของภาคี</t>
  </si>
  <si>
    <t>เครือข่ายด้านสุขภาพ</t>
  </si>
  <si>
    <t>M2  : พัฒนาสภาพแวดล้อมให้สวยงาม เหมาะสมเอื้อต่อการส่งเสริมสุขภาพ</t>
  </si>
  <si>
    <t xml:space="preserve"> 3 : พัฒนาสภาพแวดล้อมให้สวยงาม เหมาะสม </t>
  </si>
  <si>
    <t>9. มีการบริหารจัดการตามหลักธรรมาภิบาล</t>
  </si>
  <si>
    <t xml:space="preserve"> 5 : พัฒนาระบบสารสนเทศให้มีประสิทธิภาพ ถูกต้อง เชื่อถือได้</t>
  </si>
  <si>
    <t>10 มีระบบสารสนเทศที่มีคุณภาพเอื้อต่อการบริการและการตัดสินใจทางการบริหาร</t>
  </si>
  <si>
    <t>6: พัฒนาสมรรถนะและพฤติกรรมบริการของ</t>
  </si>
  <si>
    <t>บุคลากร ให้มีประสิทธิภาพ สอดคล้องกับภารกิจ</t>
  </si>
  <si>
    <t>12  เป็นองค์กรแห่งการเรียนรู้ มีผลงานทางวิชาการ นวัตกรรม หรืองานวิจัยที่เกี่ยวข้องกับบริการสุขภาพในพื้นที่</t>
  </si>
  <si>
    <t xml:space="preserve"> 1 แห่ง</t>
  </si>
  <si>
    <t xml:space="preserve">          (2) มีกระบวนการจัดการความขัดแย้งทางการแพทย์และสาธารณสุขด้วยวิธีการไกล่เกลี่ย
               ด้วยสันติวิธี   ดำเนินการผ่านเกณฑ์คะแนน ≥ 12 คะแนน       </t>
  </si>
  <si>
    <t>≥12</t>
  </si>
  <si>
    <r>
      <t xml:space="preserve"> ร้อยละของมูลค่าการจัดซื้อยาร่วมระดับจังหวัด หรือการจัดซื้อยาโดยวิธีสอบราคา หรือ
          ประกวดราคา หรือ e-Auction</t>
    </r>
    <r>
      <rPr>
        <b/>
        <sz val="15"/>
        <rFont val="AngsanaUPC"/>
        <family val="1"/>
      </rPr>
      <t xml:space="preserve"> ≥ ร้อยละ 20 ของมูลค่าการจัดซื้อยาทั้งจังหวัด</t>
    </r>
  </si>
  <si>
    <t xml:space="preserve"> ≥ร้อยละ 20 </t>
  </si>
  <si>
    <t xml:space="preserve">≥20 </t>
  </si>
  <si>
    <t xml:space="preserve">ร้อยละของมูลค่าการจัดซื้อยาจากองค์การเภสัชกรรมของ  </t>
  </si>
  <si>
    <t>ขึ้นไปได้รับยา Antiplatelet</t>
  </si>
  <si>
    <t>1.7โรงพยาบาลผ่านเกณฑ์การประเมินรับรองโรงพยาบาลสายใย</t>
  </si>
  <si>
    <t>1.8 หน่วยบริการสุขภาพผ่านเกณฑ์การขึ้นทะเบียนและจัดบริการ</t>
  </si>
  <si>
    <t>1.5. ห้องปฏิบัติการชันสูตรสาธารณสุขมีการดำเนินงานคุณภาพ</t>
  </si>
  <si>
    <t>1.6 หน่วยบริการสุขภาพทุติยภูมิผ่านเกณฑ์การพัฒนาระบบส่งต่อ</t>
  </si>
  <si>
    <t>กลุมเวชฯ</t>
  </si>
  <si>
    <t>กลุ่มสนับสนุนฯ</t>
  </si>
  <si>
    <t>งานทันต</t>
  </si>
  <si>
    <t>กลุ่มเทคนิค</t>
  </si>
  <si>
    <t>ในกลุ่มผู้ป่วย CP  (Cereberal Palsy)</t>
  </si>
  <si>
    <t>การเกิดอุบัติซ้ำ</t>
  </si>
  <si>
    <t>1.อัตราเด็ก CP ได้รับการ</t>
  </si>
  <si>
    <t>ฟื้นฟูอย่างต่อเนื่อง</t>
  </si>
  <si>
    <t xml:space="preserve">2.อัตราผู้ปกครองเด็ก CP </t>
  </si>
  <si>
    <t>สามารถฟื้นฟูและดูแล</t>
  </si>
  <si>
    <t>สุขภาพเบื้องต้น</t>
  </si>
  <si>
    <t>ตึกเด็ก,ตึกหญิง,</t>
  </si>
  <si>
    <t>ตึกชาย</t>
  </si>
  <si>
    <t>18.อัตราผู้ป่วย CVA รายใหม่</t>
  </si>
  <si>
    <t>สามารถช่วยเหลือตัวเองได้ตาม</t>
  </si>
  <si>
    <t>1.อัตราผู้ป่วย CVA รายใหม่ ได้รับ</t>
  </si>
  <si>
    <t>โปรแกรมการฟื้นฟูสมรรถภาพ</t>
  </si>
  <si>
    <t>2.อัตราผู้ป่วย CVA มีการ</t>
  </si>
  <si>
    <t>26.3. ความสมบูรณ์และการเข้าถึงข้อมูลสารสนเทศ ของ</t>
  </si>
  <si>
    <t>ผู้ป่วยเบาหวานชนิดที่สอง ตามมาตรฐานสารสนเทศ ระดับ 4 ขึ้นไป</t>
  </si>
  <si>
    <t>26.4. อัตราความสมบูรณ์ของการลงข้อมูลผู้ป่วยนอกและผู้ป่วยใน</t>
  </si>
  <si>
    <t>ในระบบ HosXp</t>
  </si>
  <si>
    <t>27. ร้อยละความสมบูรณ์ของเวชระเบียน</t>
  </si>
  <si>
    <t>27.1. อัตราความสมบูรณ์ของเวชระเบียน</t>
  </si>
  <si>
    <t xml:space="preserve">27.2. อุบัติการณ์การสูญหายของเวชระเบียน(ครั้ง/เดือน) </t>
  </si>
  <si>
    <t>27.3. อุบัติการณ์การค้นเวชระเบียนผู้ป่วยผิดคนและไม่ได้รับ</t>
  </si>
  <si>
    <t>การแก้ไข (ครั้ง/เดือน)</t>
  </si>
  <si>
    <t>11  บุคลากรมีสมรรถนะที่เหมาะสม</t>
  </si>
  <si>
    <t>28. ร้อยละบุคลากรมีสมรรถนะตามเกณฑ์</t>
  </si>
  <si>
    <t>กับภารกิจ</t>
  </si>
  <si>
    <t>28.1. ร้อยละบุคลากรได้รับการพัฒนาสมรรถนะส่วนขาด</t>
  </si>
  <si>
    <t>28.2. ร้อยละบุคลากรมีสมรรถนะตามเกณฑ์</t>
  </si>
  <si>
    <t>28.3.ร้อยละบุคลากรได้รับการอบรม 10 ว/ค/ป</t>
  </si>
  <si>
    <t>29.ร้อยละหน่วยงานมีการจัดการความรู้เพื่อพัฒนางาน</t>
  </si>
  <si>
    <t>มีผลงานทางวิชาการ นวัตกรรมหรือ</t>
  </si>
  <si>
    <t>10.2.2 ร้อยละของการตรวจสอบเวชระเบียนกับHosXP วันละ 10 ฉบับ</t>
  </si>
  <si>
    <t>11.2.1 ได้รับการอบรมความรู้ วิชาการ อย่างน้อย 10 วัน/ปี</t>
  </si>
  <si>
    <t>1.ร้อยละการให้ระหัส ICD10,ICD9CM ผู้ป่วยในภายใน 20 วันหลังจำหน่าย</t>
  </si>
  <si>
    <t>2.1 คุณภาพการทำงาน</t>
  </si>
  <si>
    <t>1. ระดับความสำเร็จในการดำเนินงานผ่านเกณฑ์ที่กำหนด</t>
  </si>
  <si>
    <t>1.3.1.1 ระดับความสำเร็จในการจัดบริการให้ผู้รับบริการมีความพึงพอใจของผู้ป่วยนอก</t>
  </si>
  <si>
    <t>ชื่อผู้รับการประเมิน นางทิพย์สุดา  ทิพย์วงศ์</t>
  </si>
  <si>
    <t>ชื่อผู้บังคับบัญชา นายวิรัช   แก่นจันทร์</t>
  </si>
  <si>
    <t>ชื่อผู้รับการประเมิน นางทิพย์ตะวัน   ถิตย์เรือง</t>
  </si>
  <si>
    <t>1. ระดับความสำเร็จในการจัดบริการให้ผู้รับบริการมีความพึงพอใจของผู้ป่วยนอก</t>
  </si>
  <si>
    <t>2.ค่าเฉลียอุบัติการณ์เวชระเบียนผิดคนไม่เกิน 10 ครั้ง/เดือน</t>
  </si>
  <si>
    <t>3.ค่าเฉลียอุบัติการเวชระเบียนสูญหายหรือหาไม่พบไม่เกิน 15 ครั้ง/เดือน</t>
  </si>
  <si>
    <t>นางสาวพัฒน์นรี    ยิ่งรัมย์ .. ตำแหน่ง...เจ้าหน้าที่บันทึกข้อมูล....กลุ่มงาน..ยุทธศาสตร์และสารสนเทศทางการแพทย์......</t>
  </si>
  <si>
    <t>นางสาวเพ็ญรัตน์   คัดทะจันทร์.. ตำแหน่ง...เจ้าหน้าที่บันทึกข้อมูล....กลุ่มงาน..ยุทธศาสตร์และสารสนเทศทางการแพทย์......</t>
  </si>
  <si>
    <t>นายจักรพล  ผลโยน... ตำแหน่ง...นักวิชาการคอมพิวเตอร์....กลุ่มงาน..ยุทธศาสตร์และสารสนเทศทางการแพทย์......</t>
  </si>
  <si>
    <t>นางณัฐชญา  เพิ่มไพศษลสกุล... ตำแหน่ง...เจ้าพนักงานสาธารณสุขชำนาญงาน....กลุ่มงาน..ยุทธศาสตร์และสารสนเทศทางการแพทย์......</t>
  </si>
  <si>
    <t>นาง ทิพย์สุดา    ทิพย์วงศ์.... ตำแหน่ง...นักวิชาการสาธารณสุขชำนาญงาน....กลุ่มงาน..ยุทธศาสตร์และสารสนเทศทางการแพทย์......</t>
  </si>
  <si>
    <t>นาง ทิพย์ตะวัน.  ถิตย์เรือง..... ตำแหน่ง..นักวิชาการสาธารณสุขชำนาญการ ....กลุ่มงาน ยุทธศาสตร์และสารสนเทศทางการแพทย์</t>
  </si>
  <si>
    <t>3.2.บุคลากรมีสุขภาพดีผ่านเกณฑ์ที่กำหนด</t>
  </si>
  <si>
    <t>3.2. บุคลากรมีสุขภาพดีผ่านเกณฑ์ที่กำหนด</t>
  </si>
  <si>
    <t>G.10 มีระบบสารสนเทศที่มีคุณภาพเอื้อต่อการ</t>
  </si>
  <si>
    <t>บริการและการตัดสินใจทางการบริหาร</t>
  </si>
  <si>
    <t>G11.บุคลากรมีสมรรถนะที่เหมาะสมกับภารกิจ</t>
  </si>
  <si>
    <t>ชื่อผู้รับการประเมิน นางณัฐชญา  เพิ่มไพศาลสกุล</t>
  </si>
  <si>
    <t>ชื่อผู้รับการประเมิน นายจักรพล   ผลโยน</t>
  </si>
  <si>
    <t>ชื่อผู้รับการประเมิน นางสาวเพ็ญรัตน์   คัดทะจันทร์</t>
  </si>
  <si>
    <t>ชื่อผู้บังคับบัญชา นางณัฐชญา  เพิ่มไพศาลสกุล</t>
  </si>
  <si>
    <t>ชื่อผู้รับการประเมิน นางสาวพัฒน์นรี   ยิ่งรัมย์</t>
  </si>
  <si>
    <t>ชื่อผู้บังคับบัญชา นางทิพย์ตะวัน    ถิตย์เรือง</t>
  </si>
  <si>
    <t>ชื่อผู้รับการประเมิน นายฟอด  เทพสุรินทร์</t>
  </si>
  <si>
    <t>ชื่อผู้บังคับบัญชา นางทิพย์สุดา  ทิพย์วงศ์</t>
  </si>
  <si>
    <t>ชื่อผู้รับการประเมิน นางสาวนภาพร    เรทนู</t>
  </si>
  <si>
    <t>18.2. อัตราการ re-admit ภายใน 28 วันของผู้ป่วยโรคความดันโลหิตสูงหรือภาวะ</t>
  </si>
  <si>
    <t>18.3. อัตราการ re-admit ภายใน 28 วันของผู้ป่วยโรคหืดด้วยภาวะกำเริบของโรคหืด</t>
  </si>
  <si>
    <t>19.1. ร้อยละของผู้ป่วยโรคเบาหวานที่สามารถปรับลดน้ำตาลอย่างน้อย 1  ระดับ</t>
  </si>
  <si>
    <t>20.1.ร้อยละของชุมชนที่บรรลุเกณฑ์ตัวชี้วัดโรคไข้หวัดใหญ่ 2009</t>
  </si>
  <si>
    <t xml:space="preserve"> 20.2.ร้อยละของชุมชนที่บรรลุเกณฑ์ตัวชี้วัดโรคอุจจาระร่วง</t>
  </si>
  <si>
    <t>20.3.ร้อยละของชุมชนที่บรรลุเกณฑ์ตัวชี้วัดโรคไข้เลือดออก</t>
  </si>
  <si>
    <t>20.4.ร้อยละของชุมชนที่บรรลุเกณฑ์ตัวชี้วัดโรควัณโรค</t>
  </si>
  <si>
    <t>20.5.ร้อยละของชุมชนที่บรรลุเกณฑ์ตัวชี้วัดโรคเอดส์</t>
  </si>
  <si>
    <t>21.ร้อยละชุมชนมีการจัดการสุขภาพผ่านเกณฑ์ชุมชนดีสุขภาพดีแบบพอเพียง</t>
  </si>
  <si>
    <t>21.1. ร้อยละชุมชนมีองค์กรอาสาสมัคร/เครือข่ายภาคประชาชน เฝ้าระวังโรคและ</t>
  </si>
  <si>
    <t>21.2. ร้อยละชุมชนมีส่วนร่วมเพื่อการขับเคลื่อนพัฒนาด้านสุขภาพ</t>
  </si>
  <si>
    <t>21.3. ร้อยละชุมชนมีกระบวนการวางแผนร่วมกันด้านสุขภาพ</t>
  </si>
  <si>
    <t xml:space="preserve"> 21.4. ร้อยละชุมชนมีกองทุนหรือมีการระดมเพื่อการพัฒนาด้านสุขภาพ</t>
  </si>
  <si>
    <t xml:space="preserve"> 21.5. ร้อยละชุมชนมีการจัดกิจกรรมด้านสุขภาพ</t>
  </si>
  <si>
    <t>21.6. ร้อยละชุมชนมีสภาพแวดล้อมที่เอื้อต่อการมีสุขภาพดี</t>
  </si>
  <si>
    <t>11.3.สตรีอายุ 30-60 ปี ได้รับการตรวจ pap smear</t>
  </si>
  <si>
    <t>11.4.สตรีอายุ 30 ปีขึ้นไปผ่านการประเมินทักษะตรวจเต้านมด้วยตนเองจากจนท.สาธารณสุข</t>
  </si>
  <si>
    <t>24.ร้อยละของหน่วยงานมีการพัฒนาระบบบริหารยุทธศาสตร์สุขภาพในระดับ 5</t>
  </si>
  <si>
    <t>24.1.ระดับความสำเร็จการพัฒนาระบบบริหารยุทธศาสตร์สุขภาพ</t>
  </si>
  <si>
    <t>25.1.  ร้อยละมูลค่าของการตามเก็บหนี้ค้างชำระได้ในกลุ่ม NON  UC</t>
  </si>
  <si>
    <t>25.3.อัตราเพิ่มรายได้ผู้ป่วยนอก</t>
  </si>
  <si>
    <t>26.  ร้อยละความทันเวลาของการจัดหาพัสดุตามใบเบิก</t>
  </si>
  <si>
    <t>27. ร้อยละของหน่วยงานมีความพร้อมใช้ของเครื่องมือแพทย์</t>
  </si>
  <si>
    <t>27.3.  ร้อยละการซ่อมเครื่องมือแพทย์ได้ตามค่า Downtime</t>
  </si>
  <si>
    <t>28. โรงพยาบาลผ่านเกณฑ์มาตรฐานการจัดการสารสนเทศสุขภาพ (ระดับ 5)</t>
  </si>
  <si>
    <t>IM/NUR,เวช สนับสนุน, แพทย์, ทันต</t>
  </si>
  <si>
    <t>22.ร้อยละความพึงพอใจต่อโครงสร้างและสิ่งแวดล้อม ของผู้มารับบริการ*</t>
  </si>
  <si>
    <t>ENV/ทุกหน่วยงาน</t>
  </si>
  <si>
    <t>23.1. ระดับความสำเร็จในการดำเนินงานอาชีวอนามัย</t>
  </si>
  <si>
    <t>23.3.อัตราการเกิดอุบัติเหตุของผู้รับบริการจากโครงสร้างและสิ่งแวดล้อม</t>
  </si>
  <si>
    <t>31. ร้อยละหน่วยงานมีการจัดการความรู้เพื่อพัฒนางาน</t>
  </si>
  <si>
    <t>31.1.จำนวนเรื่องที่หน่วยงานมีการจัดการความรู้</t>
  </si>
  <si>
    <t>32.  ร้อยละของหน่วยงานมีผลงาน วิชาการ/นวัตกรรม/งานวิจัย อย่างน้อย1 เรื่อง /ปี</t>
  </si>
  <si>
    <t>32.1.จำนวนเรื่องที่หน่วยงานส่งประกว ผลงานทางวิชาการ/งานวิจัย/นวัตกรรม</t>
  </si>
  <si>
    <t>2.1.3 อัตราคลาดเคลื่อนจากการจ่ายยาผู้ป่วยใน  ต่อ1,000 วันนอน</t>
  </si>
  <si>
    <t>2.1.4 อัตราคลาดเคลื่อนจากการให้ยาผู้ป่วยใน  ต่อ1,000 วันนอน</t>
  </si>
  <si>
    <r>
      <t>มิติที่ 3</t>
    </r>
    <r>
      <rPr>
        <b/>
        <sz val="16"/>
        <rFont val="Angsana New"/>
        <family val="1"/>
      </rPr>
      <t xml:space="preserve">   มิติด้านประสิทธิภาพของการปฏิบัติราชการ  (น้ำหนัก : ร้อยละ  15 )</t>
    </r>
  </si>
  <si>
    <t xml:space="preserve">  หน่วยบริการสุขภาพระดับทุติยภูมิมีคุณภาพมาตรฐานผ่านการรับรอง  HA จาก พรพ. **(1.1)</t>
  </si>
  <si>
    <t>≥ 3</t>
  </si>
  <si>
    <t>1-1.4</t>
  </si>
  <si>
    <t>1.5-1.9</t>
  </si>
  <si>
    <t>2-2.4</t>
  </si>
  <si>
    <t>2.5-2.9</t>
  </si>
  <si>
    <t>ทีมนำพัฒนาคุณภาพ</t>
  </si>
  <si>
    <t xml:space="preserve"> หน่วยบริการสุขภาพระดับทุติยภูมิมีคุณภาพมาตรฐานผ่านการรับรอง HPH  จากกรมอนามัย**(1.2)</t>
  </si>
  <si>
    <t>มีการดำเนินงาน</t>
  </si>
  <si>
    <t>หมดอายุขั้น2</t>
  </si>
  <si>
    <t>ผ่านขั้น2</t>
  </si>
  <si>
    <t>HAขั้น3หมดอายุ</t>
  </si>
  <si>
    <t>ผ่านHA</t>
  </si>
  <si>
    <t xml:space="preserve">2.อัตราการเกิด Missed diagnosis </t>
  </si>
  <si>
    <t>8 %</t>
  </si>
  <si>
    <t>Appendicitis</t>
  </si>
  <si>
    <t>15.6 ลดจำนวนการเกิดภาวะแทรก</t>
  </si>
  <si>
    <t>2ราย</t>
  </si>
  <si>
    <t>ซ้อนหลังถอนฟันและ</t>
  </si>
  <si>
    <t>ทำศัลยกรรมช่องปาก</t>
  </si>
  <si>
    <t>1.ร้อยละความเสี่ยงทางคลินิคได้รับ</t>
  </si>
  <si>
    <t>100 %</t>
  </si>
  <si>
    <t>การทบทวน</t>
  </si>
  <si>
    <t>2.ร้อยละความสมบูรณ์ของเวชระเบียน</t>
  </si>
  <si>
    <t>ทางทันตกรรม</t>
  </si>
  <si>
    <t>G5.เพิ่มการฟื้นฟูความพิการ</t>
  </si>
  <si>
    <t xml:space="preserve">16.อัตราการเกิด MI ซ้ำในผู้ป่วย </t>
  </si>
  <si>
    <t>และการป้องกันการเกิดอุบัติ</t>
  </si>
  <si>
    <t>Acute Coronary Syndrom (ACS)</t>
  </si>
  <si>
    <t>ซ้ำ</t>
  </si>
  <si>
    <t xml:space="preserve">1.อัตราผู้ป่วยกลุ่ม ACS </t>
  </si>
  <si>
    <t>ได้รับการส่งต่อ เพื่อตรวจ</t>
  </si>
  <si>
    <t>วินิจฉัยจากผู้เชี่ยวชาญ</t>
  </si>
  <si>
    <t>2.อัตราผู้ป่วย ACS ได้รับ</t>
  </si>
  <si>
    <t>ICU</t>
  </si>
  <si>
    <t>การฟื้นฟูสมรรถภาพหัวใจ</t>
  </si>
  <si>
    <t>ตามโปรแกรมที่กำหนด</t>
  </si>
  <si>
    <t xml:space="preserve">3.อัตราผู้ป่วยกลุ่ม ACS </t>
  </si>
  <si>
    <t>มีความรู้ในการดูแลตนเอง</t>
  </si>
  <si>
    <t>เพื่อป้องกันการเกิดซ้ำ</t>
  </si>
  <si>
    <t xml:space="preserve">4.อัตราผู้ป่วยกลุ่ม ACS </t>
  </si>
  <si>
    <t>สามารถลดปัจจัยเสี่ยงได้</t>
  </si>
  <si>
    <t>17.ลดอัตราภาวะแทรกซ้อน</t>
  </si>
  <si>
    <t>และการป้องกัน</t>
  </si>
  <si>
    <t>ผู้รับผิดชอบหลัก/รอง</t>
  </si>
  <si>
    <t>G1.โรงพยาบาลมีคุณภาพ</t>
  </si>
  <si>
    <t>1.โรงพยาบาลผ่าน HA,HPH</t>
  </si>
  <si>
    <t>2.ความพึงพอใจของผู้มารับบริการ</t>
  </si>
  <si>
    <t>ในภาพรวม</t>
  </si>
  <si>
    <t xml:space="preserve"> การจัดการ</t>
  </si>
  <si>
    <t>สุขภาพได้รับการจัดการ</t>
  </si>
  <si>
    <t>4.อุบัติการณ์ไม่พึงประสงค์จากการใช้ยา</t>
  </si>
  <si>
    <t>ทีมระบบยา</t>
  </si>
  <si>
    <t>ระดับ F ขึ้นไปที่สามารถป้องกันได้</t>
  </si>
  <si>
    <t>MED</t>
  </si>
  <si>
    <t>ผู้ป่วยนอก ความรุนแรงระดับ F ขึ้นไป</t>
  </si>
  <si>
    <t>1.ลดอุบัติเหตุการณ์ส่ง Specimen ผิด</t>
  </si>
  <si>
    <t>Lab,กลุ่มงานเวชฯ,สุขาฯ,NSO</t>
  </si>
  <si>
    <t>2.อุบัติเหตุการณ์ตรวจวิเคราะห์ผิด</t>
  </si>
  <si>
    <t>3.อุบัติเหตุการณ์รายงานผล Lab ผิด</t>
  </si>
  <si>
    <t>Lab,PCT</t>
  </si>
  <si>
    <t>15.4ลดเหตุการณ์ไม่พึงประสงค์จาก</t>
  </si>
  <si>
    <t>การให้การพยาบาลผู้ป่วยระดับ F</t>
  </si>
  <si>
    <t>1.อุบัติการณ์ให้เลือดผิดหรืออนุพันธ์ของ</t>
  </si>
  <si>
    <t>เป็นการประเมินผลลัพธ์โดยรวมๆในมุมมองของผู้รับบริการ</t>
  </si>
  <si>
    <t>เป้าประสงค์ของตัวชี้วัด</t>
  </si>
  <si>
    <t>มิติ กพร.</t>
  </si>
  <si>
    <r>
      <t>มิติที่ 1</t>
    </r>
    <r>
      <rPr>
        <b/>
        <sz val="16"/>
        <rFont val="Angsana New"/>
        <family val="1"/>
      </rPr>
      <t xml:space="preserve">   ด้านประสิทธิผลตามยุทธศาสตร์</t>
    </r>
  </si>
  <si>
    <t>สูตรในการคำนวณ</t>
  </si>
  <si>
    <t xml:space="preserve">จำนวนผู้รับบริการแผนกผู้ป่วยนอกที่ได้รับการสุ่มตัวอย่างX 100 </t>
  </si>
  <si>
    <t>จำนวนผู้ป่วยนอกที่ได้รับการสุ่มตัวอย่างให้ตอบแบบสอบถาม</t>
  </si>
  <si>
    <t>ความถี่การเก็บข้อมูลและรายงาน</t>
  </si>
  <si>
    <t>สุ่มเก็บทุกเดือน วิเคราะห์และรายงานผลทุก 4 เดือน</t>
  </si>
  <si>
    <t>แหล่งข้อมูล</t>
  </si>
  <si>
    <t>แบบประเมินความพึงพอใจผู้ป่วยนอกโรงพยาบาลบัวใหญ่</t>
  </si>
  <si>
    <t>ผู้เก็บข้อมูลและรายงาน</t>
  </si>
  <si>
    <t>สำนักพัฒนาคุณภาพ</t>
  </si>
  <si>
    <t>ผู้กำหนดเป้าหมาย</t>
  </si>
  <si>
    <t>กลุ่มงานการพยาบาล</t>
  </si>
  <si>
    <t>ผู้รับผิดชอบในการบรรลุเป้าหมาย</t>
  </si>
  <si>
    <t>ผู้สนับสนุน</t>
  </si>
  <si>
    <t>OPD, ER, NCD, Lab, X-ray, ห้องจ่ายยา,</t>
  </si>
  <si>
    <t xml:space="preserve">เก็บเงิน,งานกายภาพ,กลุ่มงานเวชฯ,ทันตกรรม, </t>
  </si>
  <si>
    <t>PCU และสำนักพัฒนาคุณภาพ</t>
  </si>
  <si>
    <t xml:space="preserve">ร้อยละการเข้าถึงบริการใน รพ.ของผู้ป่วยโรคซึมเศร้าเพิ่มขึ้น </t>
  </si>
  <si>
    <t>ร้อยละ 5 ของผลงาน
ปี 2551</t>
  </si>
  <si>
    <t>เท่ากับ 5</t>
  </si>
  <si>
    <t>&gt; 5</t>
  </si>
  <si>
    <t>คิลนิคพเศษ</t>
  </si>
  <si>
    <t>PCU, OPD,IPD,LR,สนับสนุน</t>
  </si>
  <si>
    <t xml:space="preserve">อำเภอมีการดำเนินงานป้องกันและควบคุมโรคเรื้อรัง(สุขภาพดีวิถีไทย) ผ่านเกณฑ์มาตรฐาน </t>
  </si>
  <si>
    <t>≥24 คะแนน</t>
  </si>
  <si>
    <t>≥24</t>
  </si>
  <si>
    <t>ผล งาน</t>
  </si>
  <si>
    <t xml:space="preserve">ร้อยละสตรีกลุ่มเป้าหมาย ได้รับการตรวจมะเร็งปากมดลูก และได้รับการรักษาเมื่อมีผลผิดปกติ    
</t>
  </si>
  <si>
    <t xml:space="preserve">   (1) ร้อยละสตรีที่มีอายุ 35,40,45,50,55 และ 60 ปี ได้รับการตรวจมะเร็งปากมดลูก</t>
  </si>
  <si>
    <t xml:space="preserve">ร้อยละ 60 </t>
  </si>
  <si>
    <t xml:space="preserve">   (2) ร้อยละสตรีกลุ่มเป้าหมายที่มีผลการตรวจมะเร็งปากมดลูกผิดปกติได้รับการรักษาตามแนว
         ทางการรักษาและส่งต่อ</t>
  </si>
  <si>
    <t xml:space="preserve">ร้อยละ 100 </t>
  </si>
  <si>
    <t>เสี่ยงในการดูแลรักษาผู้ป่วยระดับ F ขึ้นไป</t>
  </si>
  <si>
    <t>ทันตกรรม,แพทย์แผนไทย</t>
  </si>
  <si>
    <t>9. อัตราการเกิด Birth Asphyxia (ต่อ 1,000 การเกิดมีชีพ)</t>
  </si>
  <si>
    <t>3.ประชาชนมีพฤติกรรมสุขภาพที่</t>
  </si>
  <si>
    <t>เหมาะสมเอื้อต่อการมีสุขภาพดี</t>
  </si>
  <si>
    <t>พฤติกรรมสุขภาพของประชาชน</t>
  </si>
  <si>
    <t>มีรอบเอวไม่เกิน 90 เซนติเมตร</t>
  </si>
  <si>
    <t>มีรอบเอวไม่เกิน 80 เซนติเมตร</t>
  </si>
  <si>
    <t>smear</t>
  </si>
  <si>
    <t>ตรวจเต้านมด้วยตนเองจากจนท.สาธารณสุข</t>
  </si>
  <si>
    <t>เวชปฏิบัติ</t>
  </si>
  <si>
    <t>สามารถปรับเปลี่ยนพฤติกรรมได้</t>
  </si>
  <si>
    <t>โลหิตสามารถปรับเปลี่ยนพฤติกรรมได้</t>
  </si>
  <si>
    <t>เบาหวาน(Hypo - Hyperglycemia)</t>
  </si>
  <si>
    <t>NUR</t>
  </si>
  <si>
    <t>น้ำตาลได้ (FBS 70-139 mg%)</t>
  </si>
  <si>
    <t>(PCU)</t>
  </si>
  <si>
    <t>โลหิตสูงที่มีอายุมากกว่า 40 ปี ขึ้นไปได้</t>
  </si>
  <si>
    <t>รับยา antiplatelate</t>
  </si>
  <si>
    <t>ป่วยวัณโรค (Success rate)</t>
  </si>
  <si>
    <t>≤ 2%</t>
  </si>
  <si>
    <t>กลุ่มเวชฯ,เภสัช</t>
  </si>
  <si>
    <t>ค่ามัธยฐาน 5 ปีย้อนหลัง</t>
  </si>
  <si>
    <t>ต่อแสน</t>
  </si>
  <si>
    <t>ของตนเองได้ หลังจำหน่ายออกจากโรงพยาบาล</t>
  </si>
  <si>
    <t>8.1.1 หน่วยงานมีการพัฒนาระบบบริหารยุทธศาสตร์สุขภาพใน ระดับ 5</t>
  </si>
  <si>
    <t>G4.ลดปัญหาสุขภาพที่สำคัญของพื้นที่</t>
  </si>
  <si>
    <t xml:space="preserve">G7.โรงพยาบาลมีสภาพสวยงาม ปลอดภัย </t>
  </si>
  <si>
    <t>G8.รพ.มีการบริหารจัดการแบบมุ่งเน้นผล</t>
  </si>
  <si>
    <t>G11.บุคลากรมีสมรรถนะที่เหมาะสมกับ</t>
  </si>
  <si>
    <t>G12.เป็นองค์กรแห่งการเรียนรู้ มีผลงาน</t>
  </si>
  <si>
    <t>4.1.อุบัติการณ์ Prescribing error ความรุนแรงระดับ F ขึ้นไป</t>
  </si>
  <si>
    <t>4.2.อุบัติการณ์ Dispensing  error  งานจ่ายยาผู้ป่วยนอกความรุนแรง</t>
  </si>
  <si>
    <t>4.3. อุบัติการณ์ Dispensing error งานจ่ายยาผู้ป่วยในความรุนแรง</t>
  </si>
  <si>
    <t>4.4. อุบัติการณ์ Admin error ความรุนแรงระดับ F ขึ้นไป</t>
  </si>
  <si>
    <t>4.5. จำนวนผู้ป่วยแพ้ยาซ้ำความรุนแรง ระดับ F ขึ้นไป</t>
  </si>
  <si>
    <t>5.1. ประสิทธิภาพการเฝ้าระวังการติดเชื้อในโรงพยาบาล</t>
  </si>
  <si>
    <t>5.2.อัตราการติดเชื้อระบบทางเดินปัสสาวะจากคาสายสวนปัสสาวะ</t>
  </si>
  <si>
    <t>5.3.อัตราการติดเชื้อทางหลอดเลือดดำ</t>
  </si>
  <si>
    <t>5.4.อัตราการติดเชื้อแผลผ่าตัดสะอาด</t>
  </si>
  <si>
    <t>5.5.อัตราการติดเชื้อแผลฝีเย็บ</t>
  </si>
  <si>
    <t>5.6.อัตราการติดเชื้อสะดือทารก</t>
  </si>
  <si>
    <t>5.7.อัตราการติดเชื้อที่ตาทารกแรกเกิด</t>
  </si>
  <si>
    <t>5.8.อัตราการติดเชื้อแผลกดทับระดับ2-4</t>
  </si>
  <si>
    <t xml:space="preserve">5.9.บุคลากรได้รับการอบรมเกี่ยวกับการป้องกันการติดเชื้อตามหลัก </t>
  </si>
  <si>
    <t xml:space="preserve"> SP / IP</t>
  </si>
  <si>
    <t>6.1. จำนวนการเสียชีวิตของผู้ป่วย MI</t>
  </si>
  <si>
    <t xml:space="preserve">6.2. จำนวนการเสียชีวิตของผู้ป่วยจากภาวะ Shock </t>
  </si>
  <si>
    <t>6.3. จำนวนผู้ป่วยเสียชีวิตที่ไม่ได้เกิดจากพยาธิสภาพของโรค</t>
  </si>
  <si>
    <t>6.4.  จำนวนผู้เสียชีวิตขณะนำส่ง/ส่งต่อ</t>
  </si>
  <si>
    <t>8. อัตราการเกิดภาวะแทรกซ้อน/ความเสี่ยงในการดูแลรักษา</t>
  </si>
  <si>
    <t>ผู้ป่วยระดับ F ขึ้นไปที่สามารถป้องกันได้</t>
  </si>
  <si>
    <t>10.ระดับความสำเร็จของการปรับเปลี่ยนพฤติกรรมสุขภาพของ</t>
  </si>
  <si>
    <t>ประชาชน</t>
  </si>
  <si>
    <t xml:space="preserve">10.1.ร้อยละของประชาชนชายอายุ 15 ปีขึ้นไป มีรอบเอวไม่เกิน </t>
  </si>
  <si>
    <t>90 เซนติเมตร</t>
  </si>
  <si>
    <t>10.2.ร้อยละของประชาชนหญิงอายุ 15 ปีขึ้นไป มีรอบเอวไม่เกิน</t>
  </si>
  <si>
    <t xml:space="preserve"> 80 เซนติเมตร</t>
  </si>
  <si>
    <t>10.3.สตรีอายุ 30-60 ปี ได้รับการตรวจ pap smear</t>
  </si>
  <si>
    <t>10.4.สตรีอายุ 30 ปีขึ้นไปผ่านการประเมินทักษะตรวจเต้านม</t>
  </si>
  <si>
    <t>ด้วยตนเองจากจนท.สาธารณสุข</t>
  </si>
  <si>
    <t>10.5. ครัวเรือนใช้เกลือเสริมไอโอดีนที่มีคุณภาพ</t>
  </si>
  <si>
    <t>10.6.ร้อยละของประชากรกลุ่มเสี่ยงต่อเบาหวานได้รับการปรับเปลี่ยน</t>
  </si>
  <si>
    <t>พฤติกรรม</t>
  </si>
  <si>
    <t>4.ลดปัญหาสุขภาพที่สำคัญของ</t>
  </si>
  <si>
    <t>6.ภาคีเครือข่ายมีส่วนร่วมในการ</t>
  </si>
  <si>
    <t>ดูแลและส่งเสริมสุขภาพ</t>
  </si>
  <si>
    <t xml:space="preserve">7.โรงพยาบาลมีสภาพ  สวยงาม </t>
  </si>
  <si>
    <t>ปลอดภัย  เอื้อต่อการส่งเสริม</t>
  </si>
  <si>
    <t>เน้นผลสัมฤทธิ์</t>
  </si>
  <si>
    <t>8.รพ.มีการบริหารจัดการแบบมุ่ง</t>
  </si>
  <si>
    <t>สมกับภารกิจ</t>
  </si>
  <si>
    <t xml:space="preserve">  หน่วยบริการสุขภาพระดับทุติยภูมิมีคุณภาพมาตรฐานผ่านการรับรอง QA  ประเมินตนเอง**(1.3)</t>
  </si>
  <si>
    <t>ร้อยละ 70ของเกณฑ์</t>
  </si>
  <si>
    <t>PCU,กลุ่มการ</t>
  </si>
  <si>
    <t>เภสัช,ทันต,ยุทธ์,บริหาร,สนับสนุน</t>
  </si>
  <si>
    <t>ทุกหน่วยบริการ</t>
  </si>
  <si>
    <t>โรงครัว/บริหาร/แพทย์</t>
  </si>
  <si>
    <t>&gt;20</t>
  </si>
  <si>
    <t>การดำเนินงานจิตอาสา มีโครงการและดำเนินการต่อเนื่องตลอดปี***</t>
  </si>
  <si>
    <t xml:space="preserve">   (1)  รพท. มีโครงการและดำเนินการอย่างต่อเนื่องตลอดปี</t>
  </si>
  <si>
    <t xml:space="preserve">1  แห่ง </t>
  </si>
  <si>
    <t xml:space="preserve">   (2)   รพช. มีโครงการและดำเนินการต่อเนื่องตลอดปี</t>
  </si>
  <si>
    <t>ห้องปฏิบัติการชันสูตรสาธารณสุขใน รพช.มีการดำเนินงานระบบคุณภาพยกระดับขึ้น 1 ขั้น 
        หรือรักษาระดับสูงสุดไว้ได้ : The Most**</t>
  </si>
  <si>
    <t>รพ.ผ่านเกณฑ์การพัฒนาระบบส่งต่อ สำหรับผู้ป่วยฉุกเฉินและไม่ฉุกเฉิน **</t>
  </si>
  <si>
    <t>ร้อยละ 70 ของเกณฑ์ที่กำหนด</t>
  </si>
  <si>
    <t xml:space="preserve">เป้าหมายปี 52 </t>
  </si>
  <si>
    <t>เป้าหมายปี 54</t>
  </si>
  <si>
    <t>เป้าหมายปี 55</t>
  </si>
  <si>
    <t>KPI  ข้อที่ 2</t>
  </si>
  <si>
    <t>เป็นการประเมินผลลัพธ์โดยรวมๆในมุมมองของของผู้รับบริการ</t>
  </si>
  <si>
    <t xml:space="preserve">จำนวนผู้รับบริการแผนกผู้ป่วยในที่ได้รับการสุ่มตัวอย่างX 100 </t>
  </si>
  <si>
    <t>จำนวนผู้ป่วยในที่ได้รับการสุ่มตัวอย่างให้ตอบแบบสอบถาม</t>
  </si>
  <si>
    <t>เก็บแบบสอบถามทุกเดือน วิเคราะห์และรายงานผลทุก 3 เดือน</t>
  </si>
  <si>
    <t>แบบประเมินความพึงพอใจผู้ป่วยในของรพ.บัวใหญ่</t>
  </si>
  <si>
    <t>ตึกหญิง, ตึกชาย, ตึกเด็กและหลังคลอด, ICU, ตึก</t>
  </si>
  <si>
    <t>พิเศษ VIP</t>
  </si>
  <si>
    <t>KPI  ข้อที่ 3</t>
  </si>
  <si>
    <t>4.อุบัติการณ์ไม่พึงประสงค์จากการใช้ยาระดับ F ขึ้นไปที่สามารถป้องกันได้</t>
  </si>
  <si>
    <t>6. อัตราการตายในกลุ่มผู้ป่วยเฉียบพลันที่ป้องกันได้</t>
  </si>
  <si>
    <t>CLT/MED,NUR,สนับสนุน</t>
  </si>
  <si>
    <t>8.อัตราการเกิดภาวะแทรกซ้อน/ความเสี่ยงในการดูแลรักษาผู้ป่วยระดับ F  ขึ้น</t>
  </si>
  <si>
    <t>14. อัตราการเกิด CVAรายใหม่ในผู้ป่วยเบาหวานและความดันโลหิตสูง</t>
  </si>
  <si>
    <t>สนับสนุน/MED,NUR,สนับสนุน</t>
  </si>
  <si>
    <t>ทีมคุณภาพ/ทุกหน่วยงาน</t>
  </si>
  <si>
    <t>จำนวนครั้งของผู้ป่วยเบาหวานที่มา Admit ด้วยภาวะHypo-Hyperglycemia</t>
  </si>
  <si>
    <t xml:space="preserve">  จำนวนผู้ป่วยเบาหวานที่ admit ด้วย Hypo-Hyperglycemia  x 100</t>
  </si>
  <si>
    <t xml:space="preserve">            จำนวนผู้ป่วยเบาหวานที่ลงทะเบียนทั้งหมด</t>
  </si>
  <si>
    <t>MSO,NCD,IPD,OPD,ER</t>
  </si>
  <si>
    <t>0.67%</t>
  </si>
  <si>
    <t>0.5%</t>
  </si>
  <si>
    <t>0.4%</t>
  </si>
  <si>
    <t>0.3%</t>
  </si>
  <si>
    <t>KPI  ข้อที่ 8</t>
  </si>
  <si>
    <t>จำนวนผู้เป็นเบาหวานที่เกิดภาวะแทรกซ้อนในแต่ละระบบได้แก่ ตา ไต หัวใจและเท้า โดยคิดทุกระดับของการเกิดโรค</t>
  </si>
  <si>
    <t>จำนวนผู้เป็นเบาหวานที่เกิดภาวะแทรกซ้อนตา ไต หัวใจ เท้า     X100</t>
  </si>
  <si>
    <t>จำนวนผู้ป่วยเบาหวานที่คงทะเบียน X 5 (5 ระบบ)</t>
  </si>
  <si>
    <t>รายงานทุก 6 เดือน</t>
  </si>
  <si>
    <t>คลินิกโรคไม่ติดต่อ</t>
  </si>
  <si>
    <t>ทีม PCT</t>
  </si>
  <si>
    <t xml:space="preserve"> MSO เภสัช บริหาร  กายภาพ ชันสูตร</t>
  </si>
  <si>
    <t>&lt; 11%</t>
  </si>
  <si>
    <t>KPI  ข้อที่ 9</t>
  </si>
  <si>
    <t>จำนวนผู้ป่วยเบาหวานและความดันโลหิตสูงที่ลงทะเบียนเกิด CVA รายใหม่</t>
  </si>
  <si>
    <r>
      <t>จำนวนผู้ป่วยเบาหวานและความดันโลหิตสูงที่ลงทะเบียนเกิด CVA</t>
    </r>
    <r>
      <rPr>
        <u val="single"/>
        <sz val="16"/>
        <rFont val="Angsana New"/>
        <family val="1"/>
      </rPr>
      <t>รายใหม่</t>
    </r>
    <r>
      <rPr>
        <u val="single"/>
        <sz val="18"/>
        <rFont val="Angsana New"/>
        <family val="1"/>
      </rPr>
      <t xml:space="preserve"> </t>
    </r>
    <r>
      <rPr>
        <u val="single"/>
        <sz val="16"/>
        <rFont val="Angsana New"/>
        <family val="1"/>
      </rPr>
      <t>X  100</t>
    </r>
    <r>
      <rPr>
        <b/>
        <u val="single"/>
        <sz val="18"/>
        <rFont val="Angsana New"/>
        <family val="1"/>
      </rPr>
      <t xml:space="preserve"> </t>
    </r>
  </si>
  <si>
    <r>
      <t>จำนวนผู้ป่วยเบาหวานและความดันโลหิตสูงที่ลงทะเบียน</t>
    </r>
    <r>
      <rPr>
        <b/>
        <u val="single"/>
        <sz val="18"/>
        <rFont val="Angsana New"/>
        <family val="1"/>
      </rPr>
      <t xml:space="preserve">                                                                                    </t>
    </r>
  </si>
  <si>
    <t xml:space="preserve">MSO เภสัช บริหาร  กายภาพ </t>
  </si>
  <si>
    <t>KPI  ข้อที่ 10</t>
  </si>
  <si>
    <t>อัตรา ของทารกแรกเกิดที่คลอดในโรงพยาบาลมีapgar soreในนาที</t>
  </si>
  <si>
    <t>ตัวชี้วัดหลัก (ของ รพ.)</t>
  </si>
  <si>
    <t>ตัวชี้วัดรอง(ของฝ่าย)</t>
  </si>
  <si>
    <t>กิจกรรมที่สำคัญ(ของบุคคล)</t>
  </si>
  <si>
    <t>ผู้รับผิดชอบ</t>
  </si>
  <si>
    <t>G7.ลดอัตราป่วยด้วยโรคติด</t>
  </si>
  <si>
    <t>25. อัตราป่วยโรคไข้เลือดออก</t>
  </si>
  <si>
    <t>ต่อสำคัญของท้องถิ่นลง</t>
  </si>
  <si>
    <t>ลดลงร้อยละ 20 จากค่ามัธยฐาน 5 ปี</t>
  </si>
  <si>
    <t xml:space="preserve"> ย้อนหลัง (ต่อประชากรแสนคน)</t>
  </si>
  <si>
    <t>1. ร้อยละหมู่บ้านมีค่า HI≤10</t>
  </si>
  <si>
    <t>≤ 80%</t>
  </si>
  <si>
    <t>2. ร้อยละโรงเรียนศูนย์เด็กเล็ก,วัด</t>
  </si>
  <si>
    <t>มีค่า CI=0</t>
  </si>
  <si>
    <t>3. ร้อยละหมู่บ้านไม่เกิด 2 generation</t>
  </si>
  <si>
    <t>4. ทีม SRRT ผ่านเกณฑ์มาตรฐาน</t>
  </si>
  <si>
    <t>G8.สนับสนุนการดำเนิน</t>
  </si>
  <si>
    <t>26.ร้อยละของหน่วยกู้ชีพครอบ</t>
  </si>
  <si>
    <t xml:space="preserve"> ER</t>
  </si>
  <si>
    <t>การงานสาธารณสุขร่วมกับ</t>
  </si>
  <si>
    <t>คลุมทุกตำบลร้อยละ 90</t>
  </si>
  <si>
    <t>ภาคีเครือข่ายสุขภาพให้</t>
  </si>
  <si>
    <t>เข้มแข็ง</t>
  </si>
  <si>
    <t>1. ร้อยละของอาสากู้ชีพที่ปฏิบัติ</t>
  </si>
  <si>
    <t>งานอย่างต่อเนื่อง</t>
  </si>
  <si>
    <t>2.หน่วยกู้ชีพได้รับความรู้เรื่องการปฐม</t>
  </si>
  <si>
    <t>NSO,ER</t>
  </si>
  <si>
    <t>พยาบาลตามมาตรฐานการส่งต่อ</t>
  </si>
  <si>
    <t>อย่างน้อยปีละ 1 ครั้ง</t>
  </si>
  <si>
    <t>27. จำนวนหมู่บ้านจัดสุขภาพเข้ม</t>
  </si>
  <si>
    <t>4 หมู่บ้าน</t>
  </si>
  <si>
    <t>แข็ง (ในเขตพื้นที่รับผิดชอบ)</t>
  </si>
  <si>
    <t>1. ชุมชนมีแผนด้านสุขภาพแบบมีส่วน</t>
  </si>
  <si>
    <t>4 หมู่</t>
  </si>
  <si>
    <t>ร่วมตามเกณฑ์</t>
  </si>
  <si>
    <t>บ้าน</t>
  </si>
  <si>
    <t xml:space="preserve">2. ชุมชนมีการดำเนินการตามแผนงาน </t>
  </si>
  <si>
    <t>/ โครงการตามกำหนด</t>
  </si>
  <si>
    <t>3. ชุมชนมีนโยบายสาธารณะอย่างน้อย</t>
  </si>
  <si>
    <t>หมู่ละ 1 นโยบาย</t>
  </si>
  <si>
    <t xml:space="preserve">28. จำนวนชมรม TO BE Number </t>
  </si>
  <si>
    <t>4 ชมรม</t>
  </si>
  <si>
    <t>One ที่เข้มแข็ง(ในเขตพื้นที่รับผิด</t>
  </si>
  <si>
    <t xml:space="preserve">ชอบ) </t>
  </si>
  <si>
    <t>1. ผู้ที่มีอายุ 10-24 ปี เป็นสมาชิก</t>
  </si>
  <si>
    <t>ชมรม To Be Number One</t>
  </si>
  <si>
    <t>2. ชมรมมีสถานที่ที่เอื้อต่อกิจกรม</t>
  </si>
  <si>
    <t>ในชมรม TO Be Number One</t>
  </si>
  <si>
    <t>3. TO Be Number One มีกิจกรรม</t>
  </si>
  <si>
    <t>ต่อเนื่องตามเกณฑ์</t>
  </si>
  <si>
    <t>G9.สนับสนุนสายใยรักแห่ง</t>
  </si>
  <si>
    <t>29. รพ.ผ่านเกณฑ์การประเมิน รพ.</t>
  </si>
  <si>
    <t>ระดับเงิน</t>
  </si>
  <si>
    <t>ครอบครัว</t>
  </si>
  <si>
    <t>สายใยรักแห่งครอบครัว</t>
  </si>
  <si>
    <t>1.อัตราการเลี้ยงลูกด้วยนมแม่อย่าง</t>
  </si>
  <si>
    <t>เดียว 6 เดือน</t>
  </si>
  <si>
    <t>PP,LR</t>
  </si>
  <si>
    <t>2.ทารกแรกเกิดน้ำหนักน้อยกว่า</t>
  </si>
  <si>
    <t>&lt; 7%</t>
  </si>
  <si>
    <t>2,500 กรัม (ปี 52 = 7.22)</t>
  </si>
  <si>
    <t>G10.เพิ่มความปลอดภัยให้</t>
  </si>
  <si>
    <t xml:space="preserve"> ร้อยละของสถานประกอบการจำหน่ายเครื่องสำอาง  ไม่มีการวางจำหน่ายเครื่องสำอางผสม
       สารห้ามใช้ตามที่ได้มีการประกาศผลตรวจวิเคราะห์ </t>
  </si>
  <si>
    <t xml:space="preserve"> ร้อยละของสถานบริการสุขภาพภาคเอกชนได้คุณภาพมาตรฐานตามเกณฑ์ที่กฎหมายกำหนด</t>
  </si>
  <si>
    <t>งานยุทธฯ/สนับสนุนบริการ</t>
  </si>
  <si>
    <t xml:space="preserve">ระดับความสำเร็จของการดำเนินงานความปลอดภัยด้านอาหาร  </t>
  </si>
  <si>
    <t xml:space="preserve">  (1) มีการดำเนินงานความปลอดภัยด้านอาหาร</t>
  </si>
  <si>
    <t xml:space="preserve">   (2) ร้อยละอาหารสดที่ตรวจสอบ ปราศจากสารปนเปื้อน 5 ชนิด ได้แก่ สารเร่งเนื้อแดง  สารฟอก
         ขาว สารกันรา บอแรกซ์ ฟอร์มาลิน และตรวจพบยาฆ่าแมลงผ่านเกณฑ์ความปลอดภัย</t>
  </si>
  <si>
    <t xml:space="preserve">   (3) ร้อยละตลาดสดประเภทที่ 1 ที่ได้รับการรับรองความสะอาดและผ่านเกณฑ์ตลาดสดน่าซื้อ
         ระดับดี (3 ดาว) หรือระดับดีมาก (5 ดาว)</t>
  </si>
  <si>
    <t xml:space="preserve">   (4) ร้อยละร้านอาหารและแผงลอยที่ผ่านเกณฑ์ และติดป้ายอาหารสะอาด รสชาติอร่อย (Clean
         Food Good Taste) ของกระทรวงสาธารณสุข</t>
  </si>
  <si>
    <t xml:space="preserve">จำนวนการฆ่าตัวตายสำเร็จลดลงจากปี 2551  </t>
  </si>
  <si>
    <t xml:space="preserve">ใช้ผลงาน 51 </t>
  </si>
  <si>
    <t>&gt;
2551</t>
  </si>
  <si>
    <t>เท่ากับปี51</t>
  </si>
  <si>
    <r>
      <t xml:space="preserve">&lt;
</t>
    </r>
    <r>
      <rPr>
        <sz val="16"/>
        <rFont val="AngsanaUPC"/>
        <family val="1"/>
      </rPr>
      <t>2551</t>
    </r>
  </si>
  <si>
    <t>คลินิคพิเศษ</t>
  </si>
  <si>
    <t xml:space="preserve"> ร้อยละทารกแรกเกิดน้ำหนักน้อยกว่า 2,500 กรัม**</t>
  </si>
  <si>
    <t xml:space="preserve"> ≤ ร้อยละ 7</t>
  </si>
  <si>
    <t>≥11</t>
  </si>
  <si>
    <t>≤7</t>
  </si>
  <si>
    <t>สนัสนุนบริการ</t>
  </si>
  <si>
    <t>เป้า หมาย</t>
  </si>
  <si>
    <t>ผล  งาน</t>
  </si>
  <si>
    <r>
      <t>มิติที่ 2</t>
    </r>
    <r>
      <rPr>
        <b/>
        <sz val="15"/>
        <rFont val="Angsana New"/>
        <family val="1"/>
      </rPr>
      <t xml:space="preserve">   มิติด้านคุณภาพการให้บริการ (น้ำหนัก : ร้อยละ   30)</t>
    </r>
  </si>
  <si>
    <t>PCU,คิลนิคพิเศษ,การแพทย์ฯ</t>
  </si>
  <si>
    <t>≥7</t>
  </si>
  <si>
    <t>≤3</t>
  </si>
  <si>
    <t>&gt;</t>
  </si>
  <si>
    <t>เท่ากับ</t>
  </si>
  <si>
    <t>&lt;</t>
  </si>
  <si>
    <t>ระบาด,สุขศึกษา,การแพทย์ฯ</t>
  </si>
  <si>
    <t>IPD, คิลนิคพิเศษ</t>
  </si>
  <si>
    <t>แฟ้มแสดงความสัมพันธ์ระหว่างงานที่รับผิดชอบ เป้าประสงค์และตัวชี้วัดระดับบุคคล (Personal Scorecard)</t>
  </si>
  <si>
    <t>งาน ภาระหน้าที่ หรือ โครงการที่รับผิดชอบ</t>
  </si>
  <si>
    <t>ตัวชี้วัดหลักที่สำคัญของผลการปฏิบัติงาน (Key Performane Indicaor)</t>
  </si>
  <si>
    <t>มิติการประเมิน(กพร./HA)</t>
  </si>
  <si>
    <t>1.1 ตามยุทธศาสตร์องค์กร</t>
  </si>
  <si>
    <t xml:space="preserve">1.2 ตามภาระหน้าที่อื่นๆ </t>
  </si>
  <si>
    <t>2.งานที่ได้รับมอบหมายพิเศษ</t>
  </si>
  <si>
    <t>แฟ้มแสดงความสัมพันธ์ระหว่างงานที่รับผิดชอบ เป้าประสงค์ และตัวชี้วัดระดับหน่วยงาน</t>
  </si>
  <si>
    <t>หน่วยงาน.............................................</t>
  </si>
  <si>
    <t>ค่าเป้าหมายในปี 2553/1</t>
  </si>
  <si>
    <t>ค่าเป้าหมายในปี 2553/2</t>
  </si>
  <si>
    <t>1.งานภาระหน้าที่หลัก</t>
  </si>
  <si>
    <t>พิเศษ</t>
  </si>
  <si>
    <t>2.งานที่ได้รับมอบหมาย</t>
  </si>
  <si>
    <t>5. อัตราตายปริกำเนิด</t>
  </si>
  <si>
    <t>6. อัตราการขาดออกซิเจนในทารกแรกเกิด (ต่อการเกิดมีชีพ)</t>
  </si>
  <si>
    <t>7. อัตราการติดเชื้อในโรงพยาบาล(ต่อวันนอน)*</t>
  </si>
  <si>
    <t>7.โรงพยาบาลมีสภาพแวดล้อมสวยงาม ปลอดภัย เอื้อต่อการส่งเสริมสุขภาพ</t>
  </si>
  <si>
    <t>คุณภาพเอื้อต่อการบริการและ</t>
  </si>
  <si>
    <t>S1</t>
  </si>
  <si>
    <t>5.ประชาชนสามารถดูแลพึ่งพาตนเองด้านสุขภาพได้</t>
  </si>
  <si>
    <t>6.ภาคีเครือข่ายมีส่วนร่วมในการส่งเสริมสุขภาพ</t>
  </si>
  <si>
    <t>ความพึงพอใจของผู้มารับบริการในภาพรวม</t>
  </si>
  <si>
    <t>ต้านเศร้าและได้รับการดูแล</t>
  </si>
  <si>
    <t>อย่างต่อเนื่อง 6 เดือน</t>
  </si>
  <si>
    <t xml:space="preserve">23.ร้อยละของเด็กอายุ 3 ปี </t>
  </si>
  <si>
    <t>ปราศจากโรคฟันผุ</t>
  </si>
  <si>
    <t>1. หญิงตั้งครรภ์ได้รับทันตสุขศึกษา</t>
  </si>
  <si>
    <t>ทันตฯ,</t>
  </si>
  <si>
    <t>และมีทักษะการแปรงฟันเด็ก</t>
  </si>
  <si>
    <t>2. เด็กอายุ 1-5 ปี ได้รับการตรวจ</t>
  </si>
  <si>
    <t xml:space="preserve">ปากและได้รับทันตสุขศึกษาใน </t>
  </si>
  <si>
    <t>WBC</t>
  </si>
  <si>
    <t>3. เด็กอายุ 1-5 ปี ได้รับการเคลือบฟลู</t>
  </si>
  <si>
    <t>ออไรด์</t>
  </si>
  <si>
    <t>4. ผู้ปกครองเด็กอายุ 9-12 เดือนที่มา</t>
  </si>
  <si>
    <t>1.เจ้าหน้าที่มีสุขภาพดีตามเกณฑ์ที่กำหนด</t>
  </si>
  <si>
    <t>6. อุบัติการณ์ Admin error ความรุนแรง ระดับ  Fขึ้นไป</t>
  </si>
  <si>
    <t>7จำนวนผู้ป่วยแพ้ยาซ้ำความรุนแรงระดับ F ขึ้นไป</t>
  </si>
  <si>
    <t>16. จำนวนผู้เสียชีวิตขณะนำส่ง/ส่งต่อ</t>
  </si>
  <si>
    <t>23ร้อยละความพึงพอใจต่อโครงสร้างและสิ่งแวดล้อม ของผู้มารับบริการ*</t>
  </si>
  <si>
    <t>28จำนวนเรื่องที่หน่วยงานมีการจัดการความรู้</t>
  </si>
  <si>
    <t>29.จำนวนเรื่องที่หน่วยงานส่งประกวด ผลงานทางวิชาการ/งานวิจัย/นวัตกรรม</t>
  </si>
  <si>
    <t>30.ร้อยละของบุคลากรสาธารณสุขมีผลการปฏิบัติงานรายบุคคลผ่าน</t>
  </si>
  <si>
    <t>31.ร้อยละของบุคลากรสาธารณสุขมีความผาสุก</t>
  </si>
  <si>
    <t>1.6 จำนวนหน่วยบริการสุขภาพทุติยภูมิผ่านเกณฑ์การพัฒนาระบบส่งต่อ</t>
  </si>
  <si>
    <t>1.7 จำนวนโรงพยาบาลผ่านเกณฑ์การประเมินรับรองโรงพยาบาลสายใย</t>
  </si>
  <si>
    <t>1.9 ร้อยละความครอบคลุมของ'ผู้มีสิทธิในระบบหลักประกัน'สุขภาพของ</t>
  </si>
  <si>
    <t>1.10 หน่วยบริการที่มีระดับความสัมฤทธิ์ผลของการดำเนินงานตามสิทธิ</t>
  </si>
  <si>
    <t>2.1.อุบัติการณ์ไม่พึงประสงค์จากการใช้ยาระดับ F ขึ้นไปที่สามารถป้องกันได้</t>
  </si>
  <si>
    <t>2.2. อัตราการติดเชื้อในโรงพยาบาล(ต่อวันนอน)*</t>
  </si>
  <si>
    <t>2.3. อัตราการตายในกลุ่มผู้ป่วยเฉียบพลันที่ป้องกันได้</t>
  </si>
  <si>
    <t>2.4. อัตราตายปริกำเนิด (ต่อ 1,000 การเกิดมีชีพ)</t>
  </si>
  <si>
    <t xml:space="preserve">2.5.อัตราการเกิดภาวะแทรกซ้อน/ความเสี่ยงในการดูแลรักษาผู้ป่วยระดับ F  </t>
  </si>
  <si>
    <t>2.6. อัตราการเกิด Birth Asphyxia (ต่อ 1,000 การเกิดมีชีพ)</t>
  </si>
  <si>
    <t>2.7.อัตราการเกิดอุบัติการซ้ำตั้งแต่ประดับ F ขึ้นไปหรือต่ำกว่าระดับ F เกิด</t>
  </si>
  <si>
    <t>3.1.ระดับความสำเร็จของการปรับเปลี่ยนพฤติกรรมสุขภาพของประชาชน</t>
  </si>
  <si>
    <t>3.2. ร้อยละบุคลากรมีสุขภาพดี</t>
  </si>
  <si>
    <t>4.1.  อัตราการเกิดภาวะแทรกซ้อนเฉียบพลันในผู้ป่วยเบาหวาน</t>
  </si>
  <si>
    <t>4.2. อัตราการเกิด CVAรายใหม่ในผู้ป่วยเบาหวานและความดันโลหิตสูง</t>
  </si>
  <si>
    <t>4.3. อัตราความสำเร็จของการรักษาผู้ป่วยวัณโรค (Success rate)</t>
  </si>
  <si>
    <t>4.4.อัตราป่วยโรคไข้เลือดออกลดลงร้ยละ 20 ของค่ามัธยฐาน 5 ปีย้อนหลัง</t>
  </si>
  <si>
    <t>4.5.อัตราทารกแรกเกิดน้อยกว่า 2,500 กรัม</t>
  </si>
  <si>
    <t>4.6 หน่วยบริการผ่านเกณฑ์มาตรฐานสุขศึกษาระดับดีมาก</t>
  </si>
  <si>
    <t>4.7 รพ.มีการดำเนินงาน เฝ้าระวัง ป้องกัน ควบคุมโรคไม่ติดต่อที่มีประ</t>
  </si>
  <si>
    <t>4.8 ระดับความสำเร็จของการดำเนินงานอนามัยแม่และเด็กมีคุณภาพ</t>
  </si>
  <si>
    <t>4.9  ระดับความสำเร็จของการดำเนินงานส่งเสริมทันตสุขภาพและป้องกัน</t>
  </si>
  <si>
    <t>4.10 ระดับความสำเร็จของการดำเนินงานส่งเสริมทันตสุขภาพและ</t>
  </si>
  <si>
    <t>4.11 หน่วยบริการสาธารณสุขที่บรรลุเกณฑ์มาตรฐานทีม</t>
  </si>
  <si>
    <t>4.12 ระดับความสำเร็จของการดำเนินงานอาหารปลอดภัย</t>
  </si>
  <si>
    <t>5.1. ร้อยละของผู้ป่วยโรคเรื้อรังที่สามารถดูแลสุขภาพของตนเองได้หลังจำหน่าย</t>
  </si>
  <si>
    <t>5.2. ร้อยละของผู้ป่วยโรคเบาหวานที่สามารถปรับลดน้ำตาลอย่างน้อย 1ระดับ</t>
  </si>
  <si>
    <t>6.1.ร้อยละของชุมชนที่บรรลุเกณฑ์ตัวชี้วัดของโรคที่เป็นปัญหาสำคัญ</t>
  </si>
  <si>
    <t>6.2.ร้อยละชุมชนมีการจัดการสุขภาพผ่านเกณฑ์ชุมชนดีสุขภาพดีแบบพอเพียง</t>
  </si>
  <si>
    <t>6.3 ระดับความสำเร็จของการดำเนินงานโรงเรียนส่งเสริมสุขภาพมีคุณภาพ</t>
  </si>
  <si>
    <t>6.4 ระดับความสำเร็จของกระบวนการกำกับดูแลมาตรฐานผลิตภัณฑ์</t>
  </si>
  <si>
    <t>6.5 ร้อยละของผลิตภัณฑ์สุขภาพที่ส่งตรวจทางห้องปฏิบัติการและ</t>
  </si>
  <si>
    <t>7.1.ร้อยละความพึงพอใจต่อโครงสร้างและสิ่งแวดล้อม ของผู้มารับบริการ*</t>
  </si>
  <si>
    <t>7.2.อัตราการเกิดอุบัติการณ์อุบัติเหตุของผู้ให้และผู้รับบริการในโรงพยาบาล</t>
  </si>
  <si>
    <t>7.3.อัตราการตรวจคุณภาพน้ำเสียผ่านเกณฑ์</t>
  </si>
  <si>
    <t>8.1.ร้อยละของหน่วยงานมีการพัฒนาระบบบริหารยุทธศาสตร์สุขภาพในระดับ 5</t>
  </si>
  <si>
    <t>8.2.  เพิ่มรายได้</t>
  </si>
  <si>
    <t>8.4  ร้อยละของหน่วยงานที่มีระบบการควบคุมภายใน</t>
  </si>
  <si>
    <t>9.1.  ร้อยละความทันเวลาของการจัดหาพัสดุตามใบเบิก</t>
  </si>
  <si>
    <t>9.2. ร้อยละของหน่วยงานมีความพร้อมใช้ของเครื่องมือแพทย์</t>
  </si>
  <si>
    <t>10.1. โรงพยาบาลผ่านเกณฑ์มาตรฐานการจัดการสารสนเทศสุขภาพ (ระดับ 5)</t>
  </si>
  <si>
    <t>10.2. ร้อยละความสมบูรณ์ของเวชระเบียน</t>
  </si>
  <si>
    <t>11.1. ร้อยละบุคลากรมีสมรรถนะตามเกณฑ์</t>
  </si>
  <si>
    <t>11.2.ร้อยละบุคลากรได้รับการอบรม 10 ว/ค/ป</t>
  </si>
  <si>
    <t>12.1. ร้อยละหน่วยงานมีการจัดการความรู้เพื่อพัฒนางาน</t>
  </si>
  <si>
    <t>12.2.  ร้อยละของหน่วยงานมีผลงาน วิชาการ/นวัตกรรม/งานวิจัย อย่างน้อย1 เรื่อง /ปี</t>
  </si>
  <si>
    <t xml:space="preserve"> สำรวจความต้องการผู้รับบริการ ผู้ให้ และนโยบาย</t>
  </si>
  <si>
    <t>มีมาตราฐานในการดำเนินงาน หรือระเบียบปฏิบัติ วิธีปฏิบัติ</t>
  </si>
  <si>
    <r>
      <t>มิติที่ 1</t>
    </r>
    <r>
      <rPr>
        <b/>
        <sz val="16"/>
        <rFont val="Angsana New"/>
        <family val="1"/>
      </rPr>
      <t xml:space="preserve">   มิติด้านประสิทธิผลตามยุทธศาสตร์ (น้ำหนัก : ร้อยละ 20)</t>
    </r>
  </si>
  <si>
    <r>
      <t>มิติที่ 2</t>
    </r>
    <r>
      <rPr>
        <b/>
        <sz val="16"/>
        <rFont val="Angsana New"/>
        <family val="1"/>
      </rPr>
      <t xml:space="preserve">   มิติด้านคุณภาพการให้บริการ (น้ำหนัก : ร้อยละ   30)</t>
    </r>
  </si>
  <si>
    <t>CLT</t>
  </si>
  <si>
    <t>ระบบยา</t>
  </si>
  <si>
    <t>NSO</t>
  </si>
  <si>
    <t>คุณภาพ</t>
  </si>
  <si>
    <t>ต่อพันการเกิด</t>
  </si>
  <si>
    <t>30/พัน</t>
  </si>
  <si>
    <t>&gt;=11</t>
  </si>
  <si>
    <t>&lt;=7</t>
  </si>
  <si>
    <t>&gt;=0.07</t>
  </si>
  <si>
    <t>&lt;=0.03</t>
  </si>
  <si>
    <t>1/พัน</t>
  </si>
  <si>
    <t>ร้อยละ7</t>
  </si>
  <si>
    <t>&gt;=3</t>
  </si>
  <si>
    <t>&lt;0</t>
  </si>
  <si>
    <t>ระดับเป้าหมาย ปี53</t>
  </si>
  <si>
    <t>2. ระดับความสำเร็จของการลดความคาดเคลื่อนทางยา</t>
  </si>
  <si>
    <t>3. ความพึงพอใจของผู้มารับบริการในภาพรวม</t>
  </si>
  <si>
    <t>8.อัตราทากแรกเกิดน้ำหนักน้อยกว่า 2500 กรัม</t>
  </si>
  <si>
    <t>9. ระดับความสำเร็จของการปรับเปลี่ยนพฤติกรรมสุขภาพของประชาชน*</t>
  </si>
  <si>
    <t>10.ระดับความสำเร็จของเจ้าหน้าที่ที่มีพฤติกรรมสุขภาพเหมาะสม*</t>
  </si>
  <si>
    <t>11.ระดับความสำเร็จในการลดปัญหาสุขภาพที่สำคัญ</t>
  </si>
  <si>
    <t>12.ระดับความสำเร็จของประชาชนในการดูแลสุขภาพ</t>
  </si>
  <si>
    <t>13. ร้อยละของชุมชนที่บรรลุเกณฑ์ตัวชี้วัดของโรคที่เป็นปัญหาสำคัญ*</t>
  </si>
  <si>
    <t>14.ร้อยละชุมชนมีการจัดการสุขภาพผ่านเกณฑ์ชุมชนดีสุขภาพดีแบบพอเพียง*</t>
  </si>
  <si>
    <t>15.ร้อยละความพึงพอใจต่อโครงสร้างและสิ่งแวดล้อม ของผู้มารับบริการ*</t>
  </si>
  <si>
    <t>16.โรงพยาบาลผ่านเกณฑ์การประเมินความเสี่ยงจากการทำงาน</t>
  </si>
  <si>
    <t>17.ระดับความสำเร็จของการบริหารจัดการทัรพยากร</t>
  </si>
  <si>
    <t>18. อัตรารายรับต่อรายจ่าย (I/E Ratio)*</t>
  </si>
  <si>
    <t>19.ระดับความสำเร็จการบริหารยุทธศาสตร์สุขภาพ</t>
  </si>
  <si>
    <t>20.ระดับความสำเร็จของการบริหารจัดการตามหลักธรรมาภิบาล</t>
  </si>
  <si>
    <t xml:space="preserve">21. โรงพยาบาลผ่านเกณฑ์มาตรฐานการจัดการสารสนเทศสุขภาพ *   
      </t>
  </si>
  <si>
    <t>22. ร้อยละของความสมบูรณ์ของเวชระเบียน*</t>
  </si>
  <si>
    <t xml:space="preserve">24. ระดับความสำเร็จในการพัฒนาสู่องค์กรแห่งการเรียนรู้ *     </t>
  </si>
  <si>
    <t xml:space="preserve"> 3. ความพึงพอใจของผู้มารับบริการในภาพรวม(6)</t>
  </si>
  <si>
    <t>23. อัตราบุคลากรมีสมรรถนะตามเกณฑ์(5)</t>
  </si>
  <si>
    <t xml:space="preserve">3. อัตราข้อร้องเรียนจาการบริการด้านสุขภาพได้รับการจัดการ </t>
  </si>
  <si>
    <t>1.ร้านจำหน่ายอาหารผ่านเกณฑ์</t>
  </si>
  <si>
    <t>สุขาฯ,</t>
  </si>
  <si>
    <t>มาตรฐาน CFGT (15 ข้อ)</t>
  </si>
  <si>
    <t>2.แผงลอยจำหน่ายอาหารผ่านเกณฑ์</t>
  </si>
  <si>
    <t>มาตรฐาน CFGT (12 ข้อ)</t>
  </si>
  <si>
    <t>G11.บุคลากรมีความรู้ความ</t>
  </si>
  <si>
    <t>32.ร้อยละบุคลากรได้รับการฝึกอบ</t>
  </si>
  <si>
    <t>สามารถมีพฤติกรรมบริการ</t>
  </si>
  <si>
    <t>รมตามแผนพัฒนารายบุคคลประ</t>
  </si>
  <si>
    <t>ที่ดี</t>
  </si>
  <si>
    <t>จำปี</t>
  </si>
  <si>
    <t>1. ร้อยละบุคลากรมีแผนพัฒนารายบุคคล</t>
  </si>
  <si>
    <t>ประจำปี</t>
  </si>
  <si>
    <t>33.ร้อยละของบุคลากรผ่านการ</t>
  </si>
  <si>
    <t xml:space="preserve">ประเมิน Core Competency </t>
  </si>
  <si>
    <t>ทั้ง 5 ด้าน</t>
  </si>
  <si>
    <t>1. ร้อยละของบุคลากรได้รับการ</t>
  </si>
  <si>
    <t>เมิน Competency ทั้ง 5 ด้าน</t>
  </si>
  <si>
    <t>34. ร้อยละของบุคลากรผ่านเกณฑ์</t>
  </si>
  <si>
    <t xml:space="preserve">การประเมิน Functional </t>
  </si>
  <si>
    <t xml:space="preserve">competency (หน่วยงานที่มี </t>
  </si>
  <si>
    <t>Functional Competency)</t>
  </si>
  <si>
    <t xml:space="preserve">1. ร้อยละบุคลากรวิชาชีพมี </t>
  </si>
  <si>
    <t xml:space="preserve">Functional Competency </t>
  </si>
  <si>
    <t>2. ร้อยละบุคลากรวิชาชีพได้รับการ</t>
  </si>
  <si>
    <t xml:space="preserve">ประเมินFunctional Competency </t>
  </si>
  <si>
    <t>35. ร้อยละความพึงพอใจในการทำ</t>
  </si>
  <si>
    <t>งานระดับพอใช้ขึ้นไป</t>
  </si>
  <si>
    <t>1. ร้อยละบุคลากรได้รับประเมิน</t>
  </si>
  <si>
    <t>ความพึงพอใจในการทำงาน</t>
  </si>
  <si>
    <t>36. บุคลากรกลุ่มเสี่ยงได้รับการส่ง</t>
  </si>
  <si>
    <t>เสริมป้องกันภาวะสุขภาพจาการ</t>
  </si>
  <si>
    <t>ทำงาน</t>
  </si>
  <si>
    <t>1. บุคลากรกลุ่มเสี่ยงต่อการติดเชื้อ</t>
  </si>
  <si>
    <t>ทางชีวภาพได้รับการป้องกันการติด</t>
  </si>
  <si>
    <t>ENV,IC</t>
  </si>
  <si>
    <t>เชื้อโรคจากการทำงานอย่างเหมาะสม</t>
  </si>
  <si>
    <t>2. บุคลากรกลุ่มเสี่ยงต่อสิ่งคุกคามทาง</t>
  </si>
  <si>
    <t>กายภาพได้รับป้องกันโรคจาก</t>
  </si>
  <si>
    <t>การทำงานอย่างเหมาะสม</t>
  </si>
  <si>
    <t>3. บุคลากรกลุ่มเสี่ยงต่อการเกิดอันตราย</t>
  </si>
  <si>
    <t>จากการใช้ท่าทางในการทำงานได้รับ</t>
  </si>
  <si>
    <t>,ENV</t>
  </si>
  <si>
    <t>การป้องกันการปวดหลังจากการทำงาน</t>
  </si>
  <si>
    <t>37.1 อัตราบุคลากรมี BMI เท่ากับ</t>
  </si>
  <si>
    <t>19.00-22.9</t>
  </si>
  <si>
    <t>1. มีการปรับพฤติกรรม</t>
  </si>
  <si>
    <t>&gt;85%</t>
  </si>
  <si>
    <t>HPH,</t>
  </si>
  <si>
    <t>สุขภาพเพื่อลดน้ำหนักแก่</t>
  </si>
  <si>
    <t>บุคลากรที่มี นน.เกิน</t>
  </si>
  <si>
    <t>2. จัดให้มีอุปกรณ์/สถานที่</t>
  </si>
  <si>
    <t>1 ชุด</t>
  </si>
  <si>
    <t>เอื้อต่อการออกกำลังกาย</t>
  </si>
  <si>
    <t>37.2 อัตราการมีค่า Triglyceride ไม่</t>
  </si>
  <si>
    <t>เกิน 170 mg% ในบุคลากรอายุ 35</t>
  </si>
  <si>
    <t>ปีขึ้นไป</t>
  </si>
  <si>
    <t>สุขภาพบุคลากรอายุ 35 ปี</t>
  </si>
  <si>
    <t>Lab,MSO</t>
  </si>
  <si>
    <t>8.อัตราการเกิดภาวะแทรกซ้อน/ความเสี่ยงในการดูแลรักษาผู้ป่วยระดับ F  ขึ้นไป</t>
  </si>
  <si>
    <t>&lt; 2 ครั้ง ใน 3 เดือน</t>
  </si>
  <si>
    <t>10.อัตราการเกิดอุบัติการซ้ำตั้งแต่ประดับ F ขึ้นไปหรือต่ำกว่าระดับ F เกิดซ้ำ</t>
  </si>
  <si>
    <t>ออกจากโรงพยาบาล</t>
  </si>
  <si>
    <t>18. ร้อยละของผู้ป่วยโรคเรื้อรังที่สามารถดูแลสุขภาพของตนเองได้ หลังจำหน่าย</t>
  </si>
  <si>
    <t xml:space="preserve">34.ร้อยละของบุคลากรผ่านเกณฑ์การประเมิน Functional competency </t>
  </si>
  <si>
    <t>(หน่วยงานที่มี Functional competency)</t>
  </si>
  <si>
    <t>Functional  Competency  หมายถึงความรู้ ความสามารถในงานซึ่งสะท้อนให้เห็นถึงความรู้ ทักษะ</t>
  </si>
  <si>
    <t xml:space="preserve">และคุณลักษณะเฉพาะของงานต่าง ๆ </t>
  </si>
  <si>
    <t>ประเมินFunctional  Competency หมายถึง  การประเมินสมรรถนะบุคลากรตามตำแหน่งและ</t>
  </si>
  <si>
    <t>หน่วยงานที่สังกัด</t>
  </si>
  <si>
    <t>จำนวนบุคลากรที่ผ่านการประเมิน Functional  Competency  X  100</t>
  </si>
  <si>
    <t xml:space="preserve">10.อัตราการเกิด Birth Asphyxia </t>
  </si>
  <si>
    <t>(ต่อ 1,000 การเกิดมีชีพ)</t>
  </si>
  <si>
    <t>1. อัตราการฝากครรภ์คุณภาพ</t>
  </si>
  <si>
    <t xml:space="preserve">    &gt; 80 %</t>
  </si>
  <si>
    <t>ครบ  4  ครั้ง ตามเกณฑ์</t>
  </si>
  <si>
    <t xml:space="preserve">2. อัตราการฝากครรภ์ครั้งแรก </t>
  </si>
  <si>
    <t>เมื่ออายุ 12 สัปดาห์</t>
  </si>
  <si>
    <t>3. บุคลากรงานอนามัยแม่และเด็ก</t>
  </si>
  <si>
    <t>MSO,LR,PP,OR</t>
  </si>
  <si>
    <t>ผ่านการประเมินทักษะ</t>
  </si>
  <si>
    <t>การดูแลหญิงตั้งครรภ์ และทารก</t>
  </si>
  <si>
    <t xml:space="preserve">4. ความพร้อมเครื่องมือและ </t>
  </si>
  <si>
    <t>ENV,PP,LR,</t>
  </si>
  <si>
    <t>อุปกรณ์ในการช่วยตรวจและ</t>
  </si>
  <si>
    <t>OR,กลุ่มงานเวชฯ</t>
  </si>
  <si>
    <t>ช่วยเหลือหญิงตั้งครรภ์และทารก</t>
  </si>
  <si>
    <t>11. จำนวนผู้ป่วยที่เกิดภาวะแทรก</t>
  </si>
  <si>
    <t>ซ้อนขณะและหลังการผ่าตัด</t>
  </si>
  <si>
    <t>1.อัตราผู้ป่วยได้รับการเยี่ยมก่อนผ่าตัด</t>
  </si>
  <si>
    <t>และมีภาวะเสี่ยงได้รับการแก้ไขปัญหา</t>
  </si>
  <si>
    <t>ก่อนการผ่าตัด</t>
  </si>
  <si>
    <t>2.อัตราผู้ป่วยส่งผ่าตัดได้รับการดูแล</t>
  </si>
  <si>
    <t>ไม่ครอบคลุมเกิด AE</t>
  </si>
  <si>
    <t>3.บุคลากรผ่านการประเมิน Competency</t>
  </si>
  <si>
    <t>OR,HRD</t>
  </si>
  <si>
    <t>12.อัตราความสำเร็จของการรักษา</t>
  </si>
  <si>
    <t>ผู้ป่วยวัณโรค (Success Rate)</t>
  </si>
  <si>
    <t>1.อัตราการรักษาหายขาดของผู้ป่วย</t>
  </si>
  <si>
    <t>≥ 95%</t>
  </si>
  <si>
    <t>วัณโรค</t>
  </si>
  <si>
    <t>2.อัตราการขาดยาของผู้ป่วยวัณโรค</t>
  </si>
  <si>
    <t>≤ 3%</t>
  </si>
  <si>
    <t>สุขาฯ,PCU</t>
  </si>
  <si>
    <t>3.อัตราการเปลี่ยนของเสมหะจากบวก</t>
  </si>
  <si>
    <t>เป็นลบ</t>
  </si>
  <si>
    <t>4.ความครอบคลุมการรักษาวัณโรค</t>
  </si>
  <si>
    <t>≥ 90%</t>
  </si>
  <si>
    <t>ด้วยระบบ DOTS</t>
  </si>
  <si>
    <t>G3.ลดการเกิดภาวะแทรกซ้อน</t>
  </si>
  <si>
    <t>13.อัตราการ Re-admit ด้วยโรค</t>
  </si>
  <si>
    <t>จากการรักษาในกลุ่ม</t>
  </si>
  <si>
    <t>เดิม ภายใน 28 วัน</t>
  </si>
  <si>
    <t xml:space="preserve">1.  อัตราการ  Re - admit ผู้ป่วย </t>
  </si>
  <si>
    <t>&lt; 3%</t>
  </si>
  <si>
    <t xml:space="preserve">MSO,OPD </t>
  </si>
  <si>
    <t>COPD ด้วย Ac exacerbration</t>
  </si>
  <si>
    <t>ICU/VIP,ตึกชาย</t>
  </si>
  <si>
    <t xml:space="preserve">14.อัตราการติดเชื้อในโรงพยาบาล </t>
  </si>
  <si>
    <t>(ต่อ 1,000 วันนอน)</t>
  </si>
  <si>
    <t>1.ลดอัตราการติดเชื้อใน</t>
  </si>
  <si>
    <t>ตำแหน่ง สำคัญที่เป็นปัญหา</t>
  </si>
  <si>
    <t>1.1 อัตราการติดเชื้อระบบทางเดิน</t>
  </si>
  <si>
    <t xml:space="preserve">≤2.21 </t>
  </si>
  <si>
    <t>IPD Team,OR,ER</t>
  </si>
  <si>
    <t>ปัสสาวะจากการสวนคา</t>
  </si>
  <si>
    <t>:1000 วัน</t>
  </si>
  <si>
    <t>,LR</t>
  </si>
  <si>
    <t>สายสวนปัสสาวะ</t>
  </si>
  <si>
    <t xml:space="preserve"> On Cath</t>
  </si>
  <si>
    <t>1.2 อัตราการเกิดปอดอักเสบ</t>
  </si>
  <si>
    <t xml:space="preserve"> ≤0.2 </t>
  </si>
  <si>
    <t>IPD Team,OR</t>
  </si>
  <si>
    <t xml:space="preserve">ในโรงพยาบาล </t>
  </si>
  <si>
    <t xml:space="preserve">:1000 </t>
  </si>
  <si>
    <t>วันนอน</t>
  </si>
  <si>
    <t>1.3 อัตราการติดเชื้อใน</t>
  </si>
  <si>
    <t xml:space="preserve">&lt; 0.3%   </t>
  </si>
  <si>
    <t>LR,PP</t>
  </si>
  <si>
    <t xml:space="preserve">กระแสโลหิตในทารกแรกเกิด </t>
  </si>
  <si>
    <t>2.บุคลากรได้รับการอบรม</t>
  </si>
  <si>
    <t>IC,NCD,</t>
  </si>
  <si>
    <t>วิชาการเกี่ยวกับการป้องกัน</t>
  </si>
  <si>
    <t>IPD Team,</t>
  </si>
  <si>
    <t>การติดเชื้อตามหลัก SP/IP</t>
  </si>
  <si>
    <t>OPD Team,</t>
  </si>
  <si>
    <t xml:space="preserve">จำนวน 1 ครั้ง : คน : ปี  </t>
  </si>
  <si>
    <t>G4.ลดอัตราเสี่ยงของผู้ป่วย</t>
  </si>
  <si>
    <t>15. ลดอุบัติการณ์ไม่พึงประสงค์</t>
  </si>
  <si>
    <t>ด้านการรักษาพยาบาล</t>
  </si>
  <si>
    <t>ขณะรักษาพยาบาลและภาวะเสี่ยง</t>
  </si>
  <si>
    <t>ทางคลินิกระดับ F ขึ้นไป</t>
  </si>
  <si>
    <t>15.1 ลดอุบัติการณ์ไม่พึงประสงค์</t>
  </si>
  <si>
    <t>PTC</t>
  </si>
  <si>
    <t>จากการใช้ยาระดับ F ขึ้นไปที่</t>
  </si>
  <si>
    <t>สามารถป้องกันได้</t>
  </si>
  <si>
    <t>1.ลด Prescribing error ความรุนแรง</t>
  </si>
  <si>
    <t>0</t>
  </si>
  <si>
    <t>ระดับ F ขึ้นไป</t>
  </si>
  <si>
    <t>2.ลด Dispensing  error  งานจ่ายยาผู้ป่วย</t>
  </si>
  <si>
    <t>เภสัชฯ</t>
  </si>
  <si>
    <t>นอกความรุนแรงระดับ F ขึ้นไป</t>
  </si>
  <si>
    <t>3. ลด Dispensing error งานจ่ายยาผู้ป่วย</t>
  </si>
  <si>
    <t>ในความรุนแรงระดับ F ขึ้นไป</t>
  </si>
  <si>
    <t>4. ลด Admin error ความรุนแรงระดับF</t>
  </si>
  <si>
    <t>NSO,IPD Team,</t>
  </si>
  <si>
    <t>ขึ้นไป</t>
  </si>
  <si>
    <t>5.เพิ่มอัตราการครอบคลุม การคัดกรอง</t>
  </si>
  <si>
    <t>100%</t>
  </si>
  <si>
    <t>ประวัติแพ้ยา ทุกหน่วยบริการ ในโรง-</t>
  </si>
  <si>
    <t>,ศูนย์ข้อมูล</t>
  </si>
  <si>
    <t>พยาบาล</t>
  </si>
  <si>
    <t>15.2 ลดเหตุการณ์ไม่พึงประสงค์</t>
  </si>
  <si>
    <t>1 ครั้ง</t>
  </si>
  <si>
    <t>จากการให้เลือดผิด ระดับ F ขึ้นไป</t>
  </si>
  <si>
    <t>ที่สามารถป้องกันได้</t>
  </si>
  <si>
    <t>1.แพทย์เขียนคำสั่งการใช้เลือดไม่ชัดเจน</t>
  </si>
  <si>
    <t>2.ห้อง Lab จ่ายเลือดผิด</t>
  </si>
  <si>
    <t>3.พยาบาลให้เลือดผิด</t>
  </si>
  <si>
    <t>ER,LR,OR,IPD Team</t>
  </si>
  <si>
    <t>15.3 ลดเหตุการณ์ไม่พึงประสงค์</t>
  </si>
  <si>
    <t xml:space="preserve">จากการรายงานผล lab ผิดระดับ F </t>
  </si>
  <si>
    <t>ขึ้นไป ที่สามารถป้องกันได้</t>
  </si>
  <si>
    <t>ระดับความสำเร็จในการดำเนินงานผ่านเกณฑ์มาตรฐานที่กำหนด</t>
  </si>
  <si>
    <t>จัดทำแผนงาน/โครงการแก้ไขปัญหา</t>
  </si>
  <si>
    <t>มีการดำเนินการตามแผนงาน/โครงการ</t>
  </si>
  <si>
    <t>มีการสรุปผลการดำเนินงานตามแผน/โครงการ</t>
  </si>
  <si>
    <t>สรุปผลการดำเนินงานตามตัวชี้วัดที่รับผิดชอบทุกเดือน</t>
  </si>
  <si>
    <t>มีการพัฒนา ปรับปรุง กระบวนการทำงาน ( CQI )</t>
  </si>
  <si>
    <t>ระดับความสำเร็จในการจัดบริการให้ผู้รับบริการมีความพึงพอใจ</t>
  </si>
  <si>
    <t>กำหนดระยะเวลาที่ให้บริการในแต่ละกิจกรรมให้ชัดเจน</t>
  </si>
  <si>
    <t>จัดสถานที่ ให้บริการที่เหมาะสมต่อผู้มารับบริการ</t>
  </si>
  <si>
    <t>บริการน้ำเย็นให้กับผู้มารับบริการ</t>
  </si>
  <si>
    <t>1.3.3.ความพึงพอใจการบริการในชุมชน</t>
  </si>
  <si>
    <t>.4</t>
  </si>
  <si>
    <t>8.1.ระดับความสำเร็จการพัฒนาระบบบริหารยุทธศาสตร์สุขภาพในระดับ 5</t>
  </si>
  <si>
    <t>2554</t>
  </si>
  <si>
    <t>2555</t>
  </si>
  <si>
    <t>1</t>
  </si>
  <si>
    <t>2</t>
  </si>
  <si>
    <t>3</t>
  </si>
  <si>
    <t>(กพร)</t>
  </si>
  <si>
    <t>แพทย์,NUR,เภสัช,ทันตะ,เทคนิค,กลุ่มเวชฯ</t>
  </si>
  <si>
    <t>กลุ่มสนับสนุนฯ,กลุ่มยุทธ์,แพทย์แผนไทย</t>
  </si>
  <si>
    <t>NUR,แพทย์,เทคนิค</t>
  </si>
  <si>
    <t>กลุ่มสนับสนุนฯ,เภสัช,ทันตะ,กลุ่มเวชฯ,แผนไทย</t>
  </si>
  <si>
    <t>ทุกหน่วยงาน (ยกเว้นบริหาร)</t>
  </si>
  <si>
    <t>MED,NUR,กลุ่มเวช,สนับสนุน,ทันตะ</t>
  </si>
  <si>
    <t>MED,NUR,กลุ่มเวช,สนับสนุน,ทันตะ,เภสัช</t>
  </si>
  <si>
    <t>มิติ</t>
  </si>
  <si>
    <t>MED/NUR</t>
  </si>
  <si>
    <t>MED,NUR,บริหาร,กลุ่มเวช,แผนไทย.ทันตะ</t>
  </si>
  <si>
    <t>85</t>
  </si>
  <si>
    <t>65</t>
  </si>
  <si>
    <t>F0</t>
  </si>
  <si>
    <t>E0</t>
  </si>
  <si>
    <t>D0</t>
  </si>
  <si>
    <t>0.5</t>
  </si>
  <si>
    <t>0.4</t>
  </si>
  <si>
    <t>0.3</t>
  </si>
  <si>
    <t>0.7</t>
  </si>
  <si>
    <t>0.6</t>
  </si>
  <si>
    <t>0.8</t>
  </si>
  <si>
    <t>1.2</t>
  </si>
  <si>
    <t>1.4</t>
  </si>
  <si>
    <t>1.6</t>
  </si>
  <si>
    <t>1.8</t>
  </si>
  <si>
    <t>21</t>
  </si>
  <si>
    <t>8</t>
  </si>
  <si>
    <t>7</t>
  </si>
  <si>
    <t>9</t>
  </si>
  <si>
    <t>12</t>
  </si>
  <si>
    <t>15</t>
  </si>
  <si>
    <t>18</t>
  </si>
  <si>
    <t>ที่ป้องกันได้</t>
  </si>
  <si>
    <t>&lt;10</t>
  </si>
  <si>
    <t>&lt;8</t>
  </si>
  <si>
    <t>&lt;6</t>
  </si>
  <si>
    <t>&lt;14</t>
  </si>
  <si>
    <t>&lt;12</t>
  </si>
  <si>
    <t>16</t>
  </si>
  <si>
    <t>24</t>
  </si>
  <si>
    <t>22</t>
  </si>
  <si>
    <t>20</t>
  </si>
  <si>
    <t>10</t>
  </si>
  <si>
    <t>25</t>
  </si>
  <si>
    <t>82</t>
  </si>
  <si>
    <t>71</t>
  </si>
  <si>
    <t>73</t>
  </si>
  <si>
    <t>77</t>
  </si>
  <si>
    <t>79</t>
  </si>
  <si>
    <t>44</t>
  </si>
  <si>
    <t>46</t>
  </si>
  <si>
    <t>35</t>
  </si>
  <si>
    <t>37</t>
  </si>
  <si>
    <t>39</t>
  </si>
  <si>
    <t>41</t>
  </si>
  <si>
    <t>43</t>
  </si>
  <si>
    <t>45</t>
  </si>
  <si>
    <t>55</t>
  </si>
  <si>
    <t>14</t>
  </si>
  <si>
    <t>30</t>
  </si>
  <si>
    <t>13</t>
  </si>
  <si>
    <t xml:space="preserve"> &lt;  0.8</t>
  </si>
  <si>
    <t>&lt;0.7</t>
  </si>
  <si>
    <t>&lt;0.6</t>
  </si>
  <si>
    <t>0.9</t>
  </si>
  <si>
    <t>&lt;  0.5</t>
  </si>
  <si>
    <t>&lt;0.4</t>
  </si>
  <si>
    <t>&lt;0.3</t>
  </si>
  <si>
    <t>62</t>
  </si>
  <si>
    <t>64</t>
  </si>
  <si>
    <t>56</t>
  </si>
  <si>
    <t>58</t>
  </si>
  <si>
    <t>09</t>
  </si>
  <si>
    <t>08</t>
  </si>
  <si>
    <t>1.1</t>
  </si>
  <si>
    <t>87</t>
  </si>
  <si>
    <t>89</t>
  </si>
  <si>
    <t>83</t>
  </si>
  <si>
    <t>81</t>
  </si>
  <si>
    <t>&lt;=2</t>
  </si>
  <si>
    <t>&lt;1.5</t>
  </si>
  <si>
    <t>≥ 90</t>
  </si>
  <si>
    <t>≥ 95</t>
  </si>
  <si>
    <t>≥100</t>
  </si>
  <si>
    <t>3.3  หน่วยบริการสุขภาพระดับทุติยภูมิมีคุณภาพมาตรฐานผ่านการรับรอง QA  ประเมินตนเอง**(1.3)</t>
  </si>
  <si>
    <t>3.4  การดำเนินงานจิตอาสา มีโครงการและดำเนินการต่อเนื่องตลอดปี***</t>
  </si>
  <si>
    <t>3.6  ห้องปฏิบัติการชันสูตรสาธารณสุขใน รพช.มีการดำเนินงานระบบคุณภาพยกระดับขึ้น 1 ขั้น 
        หรือรักษาระดับสูงสุดไว้ได้ : The Most**</t>
  </si>
  <si>
    <t>3.7  รพ.ผ่านเกณฑ์การพัฒนาระบบส่งต่อ สำหรับผู้ป่วยฉุกเฉินและไม่ฉุกเฉิน **</t>
  </si>
  <si>
    <t xml:space="preserve">3.8  ระดับความสำเร็จของการผ่านเกณฑ์มาตรฐานการบริการแพทย์แผนไทย แพทย์พื้นบ้านและ
        แพทย์ทางเลือก **  (1.5)  </t>
  </si>
  <si>
    <t xml:space="preserve">3.9  ระดับความสำเร็จในการพัฒนาระบบการเฝ้าระวังโรคและภัยคุกคามทางสุขภาพ*** (4.1)  </t>
  </si>
  <si>
    <t>สนับสนุนบริการ,คิลนิคพิเศษ,PCU</t>
  </si>
  <si>
    <t xml:space="preserve">3.10  ร้อยละของอาสาสมัครสาธารณสุข ได้รับการอบรมหลักสูตร อสม.สายใยรัก "กองทัพนมแม่" 
          ระดับครัวเรือน    </t>
  </si>
  <si>
    <t>3.11  อำเภอมีระบบการดูแล "ขวัญกำลังใจ" อสม. 
   (1)  มีแผนและดำเนินงานดูแลส่งเสริมสิทธิและสวัสดิการของ อสม. 
   (2)  มีแผนและดำเนินงานพัฒนาศักยภาพ อสม. 
   (3)  มีการส่งเสริมการปฏิบัติงานของ อสม. โดยจัดงบประมาณเพื่อสนับสนุนการปฏิบัติงานเชิงรุก</t>
  </si>
  <si>
    <t>4.3 มีการจัดทำแผนบูรณาการการด้านส่งเสริมป้องกันโรค</t>
  </si>
  <si>
    <t>4.4 รพ.มีการดำเนินงานด้านสมรรถนะบุคลากรผ่าน  ระดับ 3 **(10.1)</t>
  </si>
  <si>
    <t xml:space="preserve">4.5 ระดับความสำเร็จในการพัฒนาสู่องค์กรแห่งการเรียนรู้ ** (10.2)   </t>
  </si>
  <si>
    <t xml:space="preserve">4.6 รพ.มีการจัดทำผลงานวิชาการ/งานวิจัย/นวัตกรรม  ที่นำสู่การพัฒนาประสิทธิภาพการบริการ
       สาธารณสุข ** (10.3)   </t>
  </si>
  <si>
    <t xml:space="preserve">4.7  ระดับความสำเร็จของการพัฒนาคุณภาพการบริหารจัดการภาครัฐ    </t>
  </si>
  <si>
    <t>4.1.ร้อยละความครอบคลุมของสถานบริการส่งรายงาน 506</t>
  </si>
  <si>
    <t>4.2. มีการจัดทำสถานการณ์โรคติดต่อที่สำคัญอย่างน้อย 1 ครั้ง/เดือน</t>
  </si>
  <si>
    <t>1. ระดับความสำเร็จของหน่วยงานในการทำผลงาน CQI หรือนวัตกรรมในระดับ 5</t>
  </si>
  <si>
    <t>3..บุคลากรมีสุขภาพดีผ่านเกณฑ์ที่กำหนด</t>
  </si>
  <si>
    <t>4.ร้อยละของการสอบสวนและรายงานโรคติดต่อสำคัญในชุมชน ครบถ้วน ถูกต้องและทันเวลา</t>
  </si>
  <si>
    <t>5.จำนวนครั้งการเกิดอุบัติเหตุจากการทำงาน</t>
  </si>
  <si>
    <t>6.จำนวนครั้งการเกิดอุบัติเหตุของผู้รับบริการจากโครงสร้างและสิ่งแวดล้อม</t>
  </si>
  <si>
    <t>7. ร้อยละบุคลากรได้รับการพัฒนาสมรรถนะส่วนขาด</t>
  </si>
  <si>
    <t>9.จำนวนเรื่องที่หน่วยงานมีการจัดการความรู้</t>
  </si>
  <si>
    <t>10.จำนวนเรื่องที่หน่วยงานส่งประกวด ผลงานทางวิชาการ/งานวิจัย/นวัตกรรม</t>
  </si>
  <si>
    <t>11.ร้อยละความครอบคลุมของสถานบริการส่งรายงาน 506</t>
  </si>
  <si>
    <t>12. มีการจัดทำสถานการณ์โรคติดต่อที่สำคัญอย่างน้อย 1 ครั้ง/เดือน</t>
  </si>
  <si>
    <t>14. ร้อยละของบุคลากรสาธารณสุขมีความผาสุก</t>
  </si>
  <si>
    <t>15. ระดับความสำเร็จการพัฒนาคุณภาพการบริหารจัดการภาครัฐ (PMQA)</t>
  </si>
  <si>
    <t>16. ระดับความสำเร็จในการดำเนินงานผ่านเกณฑ์ที่กำหนด</t>
  </si>
  <si>
    <t>13. รพ.บรรลุเกณฑ์มาตรฐานทีมเฝ้าระวังสอบสวนเคลื่อนที่เร็ว (SRRT) ขั้นพื้นฐาน</t>
  </si>
  <si>
    <t>G7.ลดอัตราป่วยด้วยโรคติดต่อสำคัญทีสำคัญของท้องถิ่นลง</t>
  </si>
  <si>
    <t>25.อัตราป่วยโรคไข้เลือดออกลดลง 20 % ของค่ามัธยฐานย้อนหลัง 5 ปีตามปีปฏิทิน (ต่อประชากรแสนคน)</t>
  </si>
  <si>
    <t>ฝ่ายสุขาภิบาล</t>
  </si>
  <si>
    <t>ST 3. พัฒนาเครือข่ายระบบสุขภาพ  เพื่อการส่งเสริมสุขภาพ ควบคุม ป้องกันและการคุ้มครองผู้บริโภค</t>
  </si>
  <si>
    <t>G8. สนับสนุนการดำเนินงานด้านสาธารณสุขร่วมกับภาคีเครือข่ายสุขภาพให้เข้มแข็ง</t>
  </si>
  <si>
    <t>26.ร้อยละของหน่วยกู้ชีพครอบคลุมทุกตำบล      (20 ตำบล)</t>
  </si>
  <si>
    <t>27.จำนวนหมู่บ้านจัดการสุขภาพเข้มแข็ง             (14 หมู่บ้าน)</t>
  </si>
  <si>
    <t>2 หมู่บ้าน</t>
  </si>
  <si>
    <t xml:space="preserve">PCU </t>
  </si>
  <si>
    <t>28.จำนวนชมรม To Be Number One ที่เข้มแข็ง (14 หมู่บ้าน)</t>
  </si>
  <si>
    <t>2 ชมรม</t>
  </si>
  <si>
    <t>G9. สนับสนุนสายใยรักแห่งครอบครัว</t>
  </si>
  <si>
    <t>29. รพ.ผ่านเกณฑ์การประเมิน รพ.สายใยรักแห่งครอบครัว</t>
  </si>
  <si>
    <t>ทอง</t>
  </si>
  <si>
    <t xml:space="preserve">G10. เพิ่มความปลอดภัยให้แก่ผู้บริโภค </t>
  </si>
  <si>
    <t>25.2.  อัตราการเพิ่มรายได้จากผู้ป่วยใน รพ.</t>
  </si>
  <si>
    <t>26.  ร้อยละความทันเวลาของการจัดหาพัสดุตาม</t>
  </si>
  <si>
    <t>26.1.  ร้อยละความทันเวลาของการจัด</t>
  </si>
  <si>
    <t>27. ร้อยละของหน่วยงานมีความพร้อมใช้ของ</t>
  </si>
  <si>
    <t>27.1.  อุบัติการณ์การไม่พร้อมใช้ของเครื่องมือ</t>
  </si>
  <si>
    <t>27.2.  อุบัติการณ์การไม่พร้อมใช้ของเครื่องมือ</t>
  </si>
  <si>
    <t>27.3.  ร้อยละการซ่อมเครื่องมือแพทย์ได้</t>
  </si>
  <si>
    <t>28. โรงพยาบาลผ่านเกณฑ์มาตรฐานการจัดการ</t>
  </si>
  <si>
    <t>28.1. ความสมบูรณ์และการเข้าถึงข้อมูลสาร</t>
  </si>
  <si>
    <t>28.2. อัตราความสมบูรณ์ของการลงข้อมูล</t>
  </si>
  <si>
    <t>29. ร้อยละความสมบูรณ์ของเวชระเบียน</t>
  </si>
  <si>
    <t>29.1. อัตราความสมบูรณ์ของเวชระเบียน</t>
  </si>
  <si>
    <t>30. ร้อยละบุคลากรมีสมรรถนะตามเกณฑ์</t>
  </si>
  <si>
    <t>30.1. ร้อยละบุคลากรได้รับการพัฒนา</t>
  </si>
  <si>
    <t>30.2. ร้อยละบุคลากรมีสมรรถนะตามเกณฑ์</t>
  </si>
  <si>
    <t>30.3.ร้อยละบุคลากรได้รับการอบรม 10 ว/ค/ป</t>
  </si>
  <si>
    <t>31. ร้อยละหน่วยงานมีการจัดการ</t>
  </si>
  <si>
    <t>31.1.จำนวนเรื่องที่หน่วยงานมีการจัดการ</t>
  </si>
  <si>
    <t xml:space="preserve">32.  ร้อยละของหน่วยงานมีผลงาน </t>
  </si>
  <si>
    <t>32.1.จำนวนเรื่องที่หน่วยงานส่งประกวด</t>
  </si>
  <si>
    <t>2.1.ความพึงพอใจของผู้ป่วยนอก</t>
  </si>
  <si>
    <t>2.2.ความพึงพอใจของผู้ป่วยใน</t>
  </si>
  <si>
    <t>RM/ทุกหน่วยงาน (ยกเว้นบริหาร)</t>
  </si>
  <si>
    <t>4.1. อุบัติการณ์ Prescribing error ความรุนแรงระดับ F ขึ้นไป</t>
  </si>
  <si>
    <t>4.2.อุบัติการณ์ Dispensing  error  งานจ่ายยาผู้ป่วยนอก ความรุนแรงระดับ F ขึ้นไป</t>
  </si>
  <si>
    <t>4.3. อุบัติการณ์ Dispensing error งานจ่ายยาผู้ป่วย ในความรุนแรงระดับ F ขึ้นไป</t>
  </si>
  <si>
    <t>4.4. อุบัติการณ์ Admin error ความรุนแรง ระดับ  Fขึ้นไป</t>
  </si>
  <si>
    <t>4.5. จำนวนผู้ป่วยแพ้ยาซ้ำความรุนแรงระดับ F ขึ้นไป</t>
  </si>
  <si>
    <t>5.1.อัตราการติดเชื้อระบบทางเดินปัสสาวะจากคาสายสวนปัสสาวะ</t>
  </si>
  <si>
    <t>5.4.อัตราการติดเชื้อแผลฝีเย็บ</t>
  </si>
  <si>
    <t>10.1. จำนวนครั้งการเกิดอุบัติการซ้ำ</t>
  </si>
  <si>
    <t>13.1. อัตราผู้ป่วย Hypoglycemia เกิดภาวะ Hypoglycemiaซ้ำระหว่างการรักษาผู้ป่วยใน</t>
  </si>
  <si>
    <t xml:space="preserve">13.2. อัตราผู้ป่วยเบาหวานที่มา รพ.ด้วยภาวะHypo - Hyperglycemia </t>
  </si>
  <si>
    <t>13.3. อัตรา  Re - admit  ด้วยภาวะ  Hypo  - Hyperglycemia</t>
  </si>
  <si>
    <t>13.4. อัตราผู้ป่วยเบาหวานที่ควบคุมระดับน้ำตาลได้ (FBS 70-139 mg%)</t>
  </si>
  <si>
    <t>14.1.อัตราผู้ป่วยเบาหวานและความดันโลหิตสูงที่ควบคุมความดันโลหิตได้</t>
  </si>
  <si>
    <t>PCU/กลุ่มการ</t>
  </si>
  <si>
    <t>เภสัช,ทันต,ยุทธ์,บริหาร,สนับสนุนบริการ</t>
  </si>
  <si>
    <t>อัตราการตรวจคุณภาพน้ำเสียผ่านเกณฑ์*</t>
  </si>
  <si>
    <t>พันธกิจที่ 3 พัฒนาระบบบริหารจัดการและสมรรถนะของบุคลากรให้มีประสิทธิภาพและได้มาตรฐาน</t>
  </si>
  <si>
    <t>ผิดระดับ F ขึ้นไป</t>
  </si>
  <si>
    <t>- การส่ง Specimen ผิด</t>
  </si>
  <si>
    <t>- การตรวจวิเคราะห์ผิด</t>
  </si>
  <si>
    <t>- การรายงานผล Lab ผิด</t>
  </si>
  <si>
    <t>อุบัติการณ์ของการรายงานผล Lab ผิดพลาดระดับ Fx 100</t>
  </si>
  <si>
    <t>จำนวนผู้รับบริการที่ตรวจ Lab ( คน )</t>
  </si>
  <si>
    <t>KPI  ข้อที่ 15.4</t>
  </si>
  <si>
    <t>15.4ลดเหตุการณ์ไม่พึงประสงค์จากการให้การพยาบาลผู้ป่วยระดับ F ขึ้น</t>
  </si>
  <si>
    <t>ไปที่สามารถป้องกันได้</t>
  </si>
  <si>
    <t>- ผู้ป่วยที่มารับการรักษาที่ โรงพยาบาล</t>
  </si>
  <si>
    <t>- ผู้ป่วยที่ได้รับการตรวจและรักษาโดยพยาบาลที่เกิดเหตุการณ์</t>
  </si>
  <si>
    <t>ไม่พึงประสงค์ระดับ F ขึ้นไป</t>
  </si>
  <si>
    <r>
      <t xml:space="preserve">         (2)โรงพยาบาลชุมชน </t>
    </r>
    <r>
      <rPr>
        <b/>
        <sz val="15"/>
        <rFont val="AngsanaUPC"/>
        <family val="1"/>
      </rPr>
      <t xml:space="preserve"> ≥ ร้อยละ 35  ของมูลค่าการจัดซื้อยาทั้งหมดในปีงบประมาณ 2551**</t>
    </r>
  </si>
  <si>
    <t>MED,NUR,สนับสนุน</t>
  </si>
  <si>
    <t>ทุกหน่วยงาน(ยกเว้นบริหาร)</t>
  </si>
  <si>
    <t xml:space="preserve">9. การบริหารจัดการด้าน </t>
  </si>
  <si>
    <t>11.ระดับความสำเร็จของการปรับเปลี่ยน</t>
  </si>
  <si>
    <t>12. ร้อยละบุคลากรมีสุขภาพดี</t>
  </si>
  <si>
    <t>13.  อัตราการเกิดภาวะแทรกซ้อนเฉียบพลันในผู้ป่วย</t>
  </si>
  <si>
    <t>และความดันโลหิตสูง</t>
  </si>
  <si>
    <t>14. อัตราการเกิด CVAรายใหม่ในผู้ป่วยเบาหวาน</t>
  </si>
  <si>
    <t>15. อัตราความสำเร็จของการรักษาผู้</t>
  </si>
  <si>
    <t>16.อัตราป่วยโรคไข้เลือดออกลดลงร้ยละ 20 ของ</t>
  </si>
  <si>
    <t>17.อัตราทารกแรกเกิดน้อยกว่า 2,500 กรัม</t>
  </si>
  <si>
    <t>18. ร้อยละของผู้ป่วยโรคเรื้อรังที่สามารถดูแลสุขภาพ</t>
  </si>
  <si>
    <t>2553</t>
  </si>
  <si>
    <t>จำนวนบุคลากรที่ได้รับการประเมินFunctional  Competency(บุคลากรสายวิชาชีพ)</t>
  </si>
  <si>
    <t>KPI  ข้อที่ 35</t>
  </si>
  <si>
    <t>ความพึงพอใจในการทำงานระดับพอใช้ขึ้นไป  หมายถึง ความพึงพอใจในการงานอยู่ในระดับ</t>
  </si>
  <si>
    <t xml:space="preserve">  70%ขึ้นไปโดยใช้แบบสอบถามความพึงพอใจในงาน ความสมดุลระหว่างชีวิตและการทำงาน</t>
  </si>
  <si>
    <t>ของบุคลากรสุขภาพของ สำนักการพยาบาล กรมการแพทย์ กระทรวงสาธารณสุข</t>
  </si>
  <si>
    <t>3. นักเรียนชั้น ป.1 ได้รับการเคลือบ</t>
  </si>
  <si>
    <t>10.7.ร้อยละของประชากรกลุ่มเสี่ยงต่อความดันได้รับการปรับเปลี่ยน</t>
  </si>
  <si>
    <t>10.8.ร้อยละของประชากรกลุ่มเสี่ยงเบาหวานสามารถปรับเปลี่ยน</t>
  </si>
  <si>
    <t>พฤติกรรมได้</t>
  </si>
  <si>
    <t>10.9.ร้อยละของประชากรกลุ่มเสี่ยงความดันโลหิตสามารถ</t>
  </si>
  <si>
    <t>ปรับเปลี่ยนพฤติกรรมได้</t>
  </si>
  <si>
    <t>11. ร้อยละบุคลากรมีสุขภาพดี</t>
  </si>
  <si>
    <t>12. อัตราการเกิดภาวะแทรกซ้อนเฉียบพลันในผู้ป่วยเบาหวาน</t>
  </si>
  <si>
    <t xml:space="preserve">12.1. จำนวนผู้ป่วย Hypoglycemia  เกิดภาวะ Hypoglycemia </t>
  </si>
  <si>
    <t xml:space="preserve">  ซ้ำระหว่างการรักษา</t>
  </si>
  <si>
    <t>12.2. อัตราผู้ป่วยเบาหวานที่ Admit ด้วยภาวะ</t>
  </si>
  <si>
    <t xml:space="preserve">Hypo - Hyperglycemia </t>
  </si>
  <si>
    <t>12.3. อัตรา  Re - admit  ด้วยภาวะ  Hypo  - Hyperglycemia</t>
  </si>
  <si>
    <t xml:space="preserve">12.4. อัตราผู้ป่วยเบาหวานที่ควบคุมระดับ น้ำตาลได้ </t>
  </si>
  <si>
    <t>(FBS 70-139 mg%)</t>
  </si>
  <si>
    <t>13. อัตราการเกิด CVAรายใหม่ในผู้ป่วยเบาหวานและ</t>
  </si>
  <si>
    <t>ความดันโลหิตสูง</t>
  </si>
  <si>
    <t>13.1.อัตราผู้ป่วยเบาหวานและความดันโลหิตสูงที่ควบคุม</t>
  </si>
  <si>
    <t>ความดันโลหิตได้(BP&lt; 130/80 mmHg)</t>
  </si>
  <si>
    <t>13.2.อัตราผู้ป่วยเบาหวานและความดันโลหิตสูงที่มีอายุมากกว่า</t>
  </si>
  <si>
    <t xml:space="preserve"> 40 ปี ขึ้นไปได้รับยา antiplatelate</t>
  </si>
  <si>
    <t>14. อัตราความสำเร็จของการรักษาผู้ป่วยวัณโรค (Success rate)</t>
  </si>
  <si>
    <t>14.1.อัตราการรักษาหายขาดของผู้ป่วยTB</t>
  </si>
  <si>
    <t>14.2.อัตราการขาดยาของผู้ป่วยวัณโรค</t>
  </si>
  <si>
    <t>14.3.อัตราการเปลี่ยนของเสมหะจากบวกเป็นลบ</t>
  </si>
  <si>
    <t>14.4.ความครอบคลุมการรักษาวัณโรคด้วยระบบ DOTS</t>
  </si>
  <si>
    <t>15.อัตราป่วยโรคไข้เลือดออกลดลงร้ยละ 20 ของค่ามัธยฐาน</t>
  </si>
  <si>
    <t xml:space="preserve"> 5 ปีย้อนหลัง</t>
  </si>
  <si>
    <t xml:space="preserve">15.1.มีการสอบสวนและรายงานโรคติดต่อในชุมชน ครบถ้วน </t>
  </si>
  <si>
    <t>ถูกต้องและทันเวลา</t>
  </si>
  <si>
    <t>15.2.ค่าความชุกลูกน้ำยุงลายในชุมชน/หมู่บ้าน(HI)</t>
  </si>
  <si>
    <t>15.3. ค่าความชุกลูกน้ำยุงลายในสถานบริการสาธารณสุข วัด</t>
  </si>
  <si>
    <t>โรงเรียน ศูนย์เด็กเล็ก ( CI )</t>
  </si>
  <si>
    <t>16. ร้อยละของผู้ป่วยโรคเรื้อรังที่สามารถดูแลสุขภาพ</t>
  </si>
  <si>
    <t>16.1. อัตราการ re-admit ภายใน 28 วัน ของผู้ป่วยโรคเบาหวานหรือ</t>
  </si>
  <si>
    <t>ภาวะแทรกซ้อนของเบาหวานโดยไม่ได้มีการวางแผน</t>
  </si>
  <si>
    <t>16.2. อัตราการ re-admit ภายใน 28 วันของผู้ป่วยโรคความดันโลหิต</t>
  </si>
  <si>
    <t>สูงหรือภาวะแทรกซ้อนของความดันโลหิตสูงโดยไม่ได้มีการวางแผน</t>
  </si>
  <si>
    <t>16.3. อัตราการ re-admit ภายใน 28 วันของผู้ป่วยโรคหืดด้วยภาวะ</t>
  </si>
  <si>
    <t>กำเริบของโรคหืด</t>
  </si>
  <si>
    <t>16.4. อัตราการ re-admit ภายใน 28 วันของผู้ป่วยโรคปอดอุดกั้นด้วย</t>
  </si>
  <si>
    <t>ภาวะกำเริบของโรคปอดอุดกั้น</t>
  </si>
  <si>
    <t>17. ร้อยละของผู้ป่วยโรคเบาหวานในกลุ่มน้ำตาลแถบแดง</t>
  </si>
  <si>
    <t xml:space="preserve"> (&gt;180 mg%)และกลุ่มน้ำตาล แถบเหลือง(140-179 mg%)ที่</t>
  </si>
  <si>
    <t>6.ภาคีเครือข่ายให้มีส่วนร่วมในการ</t>
  </si>
  <si>
    <t>18. ร้อยละของชุมชนที่บรรลุเกณฑ์ตัวชี้วัดของโรคที่เป็นปัญหาสำคัญ*</t>
  </si>
  <si>
    <t>ดูแล และส่งเสริมสุขภาพ</t>
  </si>
  <si>
    <t>18.1.ร้อยละของชุมชนที่บรรลุเกณฑ์ตัวชี้วัดโรคไข้หวัดใหญ่ 2009</t>
  </si>
  <si>
    <t>18.2.ร้อยละของชุมชนที่บรรลุเกณฑ์ตัวชี้วัดโรคอุจจาระร่วง</t>
  </si>
  <si>
    <t>18.3.ร้อยละของชุมชนที่บรรลุเกณฑ์ตัวชี้วัดโรคไข้เลือดออก</t>
  </si>
  <si>
    <t>18.4.ร้อยละของชุมชนที่บรรลุเกณฑ์ตัวชี้วัดโรควัณโรค</t>
  </si>
  <si>
    <t>18.5.ร้อยละของชุมชนที่บรรลุเกณฑ์ตัวชี้วัดโรคเอดส์</t>
  </si>
  <si>
    <t>19.ร้อยละชุมชนมีการจัดการสุขภาพผ่านเกณฑ์ชุมชนดีสุขภาพดีแบบ</t>
  </si>
  <si>
    <t>พอเพียง*</t>
  </si>
  <si>
    <t xml:space="preserve">19.1. ร้อยละชุมชนมีองค์กรอาสาสมัคร/เครือข่ายภาคประชาชน </t>
  </si>
  <si>
    <t>เฝ้าระวังโรคและภัยคุกคามที่เป็นปัญหาของชุมชน</t>
  </si>
  <si>
    <t>19.2. ร้อยละชุมชนมีส่วนร่วมเพื่อการขับเคลื่อนพัฒนาด้านสุขภาพ</t>
  </si>
  <si>
    <t>19.3. ร้อยละชุมชนมีกระบวนการวางแผนร่วมกันด้านสุขภาพ</t>
  </si>
  <si>
    <t>19.4. ร้อยละชุมชนมีกองทุนหรือมีการระดมเพื่อการพัฒนาด้านสุขภาพ</t>
  </si>
  <si>
    <t>19.5. ร้อยละชุมชนมีการจัดกิจกรรมด้านสุขภาพ</t>
  </si>
  <si>
    <t>19.6. ร้อยละชุมชนมีสภาพแวดล้อมที่เอื้อต่อการมีสุขภาพดี</t>
  </si>
  <si>
    <t>19.7. ร้อยละชุมชนมีการประเมินผลการดำเนินงานของชุมชนเพื่อใช้ใน</t>
  </si>
  <si>
    <t>20.ร้อยละความพึงพอใจต่อโครงสร้างและสิ่งแวดล้อม ของผู้มารับบริการ*</t>
  </si>
  <si>
    <t>20.1ร้อยละความพึงพอใจต่อโครงสร้างและสิ่งแวดล้อม ของผู้มารับบริการ*</t>
  </si>
  <si>
    <t>21.โรงพยาบาลผ่านเกณฑ์การประเมินความเสี่ยงจากการทำงาน</t>
  </si>
  <si>
    <t>21.1. ระดับความสำเร็จด้านการบริหารจัดการ</t>
  </si>
  <si>
    <t>21.2. ระดับความสำเร็จการดำเนินความเสี่ยงและควบคุมแก้ไขความเสี่ยง</t>
  </si>
  <si>
    <t>21.3.ระดับความสำเร็จของการติดตามประเมินผล</t>
  </si>
  <si>
    <t>21.4.จำนวนการเกิดอุบัติเหตุของเจ้าหน้าที่และผู้มารับบริการ</t>
  </si>
  <si>
    <t>จากโครงสร้างสิ่งแวดล้อม</t>
  </si>
  <si>
    <t>21.5.อัตราการตรวจคุณภาพน้ำเสียผ่านเกณฑ์</t>
  </si>
  <si>
    <t>21.6.ร้อยละของการกำจัดของเสียถูกวิธี</t>
  </si>
  <si>
    <t>22.ระดับความสำเร็จการบริหารยุทธศาสตร์สุขภาพ</t>
  </si>
  <si>
    <t>23.  เพิ่มรายได้</t>
  </si>
  <si>
    <t>23.1.  ร้อยละการตามเก็บหนี้ค้างชำระได้ในกลุ่มประกันสังคม,</t>
  </si>
  <si>
    <t>กลุ่มเบิกต้นสังกัด,กลุ่มพรบ. กลุ่มข้ามเขต</t>
  </si>
  <si>
    <t>23.2.  ร้อยละของหนี้สงสัยจะสูญลดลง</t>
  </si>
  <si>
    <t>23.3.  อัตราการเพิ่มรายได้จากผู้ป่วยใน</t>
  </si>
  <si>
    <t>23.4.  ร้อยละกลุ่มสิทธิข้าราชการเข้ารับการตรวจสุขภาพ</t>
  </si>
  <si>
    <t>23.5.  อัตราการเพิ่มรายได้จากคลินิคทันตกรรมนอกเวลา</t>
  </si>
  <si>
    <t>1.3.1 ความพึงพอใจของผู้ป่วยนอก</t>
  </si>
  <si>
    <t>1.3.2 ความพึงพอใจของผู้ป่วยใน</t>
  </si>
  <si>
    <t>2.1.1. อุบัติการณ์ Prescribing error ความรุนแรงระดับ F ขึ้นไป</t>
  </si>
  <si>
    <t>2.1.2.อุบัติการณ์ Dispensing  error  งานจ่ายยาผู้ป่วยนอก ความรุนแรงระดับ F ขึ้นไป</t>
  </si>
  <si>
    <t>2.1.3. อุบัติการณ์ Dispensing error งานจ่ายยาผู้ป่วย ในความรุนแรงระดับ F ขึ้นไป</t>
  </si>
  <si>
    <t>2.1.4. อุบัติการณ์ Admin error ความรุนแรง ระดับ  Fขึ้นไป</t>
  </si>
  <si>
    <t>.3</t>
  </si>
  <si>
    <t>.2</t>
  </si>
  <si>
    <t>.1</t>
  </si>
  <si>
    <t>2.2.7.อัตราการติดเชื้อแผลกดทับระดับ</t>
  </si>
  <si>
    <t>กลุ่มงาน.ยุทธศาตร์และสารสนเทศทางการแพทย์</t>
  </si>
  <si>
    <t>12.5 ระดับความสำเร็จการพัฒนาคุณภาพการบริหารจัดการภาครัฐ (PMQA)</t>
  </si>
  <si>
    <t>12.6 ระดับความสำเร็จการจัดการความรู้เพื่อสนับสนุนประเด็นยุทธศาสตร์</t>
  </si>
  <si>
    <t>5.1. ร้อยละของผู้ป่วยโรคเรื้อรังที่สามารถดูแลสุขภาพของตนเองได้ หลังจำหน่าย</t>
  </si>
  <si>
    <t>5.2. ร้อยละของผู้ป่วยโรคเบาหวานที่สามารถปรับลดน้ำตาลอย่างน้อย 1  ระดับ</t>
  </si>
  <si>
    <t>CLT/MED,NUR,เภสัช,กลุ่มเวช,เทคนิค</t>
  </si>
  <si>
    <t>1.3. ความพึงพอใจของผู้มารับบริการในภาพรวม</t>
  </si>
  <si>
    <t>2.5.อัตราการเกิดภาวะแทรกซ้อน/ความเสี่ยงในการดูแลรักษาผู้ป่วยระดับ F  ขึ้น</t>
  </si>
  <si>
    <t>2.7.อัตราการเกิดอุบัติการซ้ำตั้งแต่ประดับ F ขึ้นไปหรือต่ำกว่าระดับ F เกิดซ้ำ&lt; 2 ครั้ง</t>
  </si>
  <si>
    <t>4.1.อัตราการเกิดภาวะแทรกซ้อนเฉียบพลันในผู้ป่วยเบาหวาน(Hypo-Hyperglycemia)</t>
  </si>
  <si>
    <t>4.4.อัตราทารกแรกเกิดน้อยกว่า 2,500 กรัม</t>
  </si>
  <si>
    <t>8.2  เพิ่มรายได้</t>
  </si>
  <si>
    <t>สวนเคลื่อนที่เร็ว (SRRT) ขั้นพื้นฐาน</t>
  </si>
  <si>
    <t>4.11 หน่วยบริการสาธารณสุขที่บรรลุเกณฑ์มาตรฐานทีมเฝ้าระวังสอบ</t>
  </si>
  <si>
    <t>ร้อยละของความครอบคลุมของผู้มีสิทธิในระบบหลักประกันสุขภาพของ รพ.*** (3.1)</t>
  </si>
  <si>
    <t>ร้อยละ 99.5</t>
  </si>
  <si>
    <t xml:space="preserve"> -</t>
  </si>
  <si>
    <t>รพ.มีระดับความสัมฤทธิ์ผลของการดำเนินงานตามสิทธิประโยชน์ ในระบบหลักประกันสุขภาพถ้วนหน้า  ในระดับ  5 *** (3.2)</t>
  </si>
  <si>
    <t>แพทย์, กลุ่มการฯ,คิลนิคพิเศษ,ทันตกรรม,เภสัช,สนับสนุนบริการ</t>
  </si>
  <si>
    <t>รพ.มีการตรวจสอบข้อมูลการเรียกเก็บค่าใช้จ่ายใน (e-claim) ย้อนหลังทุกเดือน (ข้อมูลOP-HC และ IP)</t>
  </si>
  <si>
    <t>29.1.ร้อยละบุคลากรได้รับการอบรมกระบวนการ การจัดการความรู้</t>
  </si>
  <si>
    <t>งานวิจัยที่เกี่ยวข้องกับบริการสุขภาพ</t>
  </si>
  <si>
    <t>29.2.จำนวนเรื่องที่หน่วยงานมีการจัดการความรู้</t>
  </si>
  <si>
    <t xml:space="preserve">30.ร้อยละของหน่วยงานมีผลงานวิชาการ/นวัตกรรม/งานวิจัย </t>
  </si>
  <si>
    <t>อย่างน้อย 1 เรื่อง/ปี</t>
  </si>
  <si>
    <t>30.1.ร้อยละบุคลากรได้รับการอบรมแนวทางการจัดทำผลงานทาง</t>
  </si>
  <si>
    <t>วิชาการ/งานวิจัย/นวัตกรรม</t>
  </si>
  <si>
    <t>30.2.จำนวนเรื่องที่หน่วยงานส่งประกวด ผลงานทางวิชาการ/</t>
  </si>
  <si>
    <t>งานวิจัย/นวัตกรรม</t>
  </si>
  <si>
    <t>กลุ่มสนับสนุน</t>
  </si>
  <si>
    <t>พันธกิจที่ 2 พัฒนาสภาพแวดล้อมให้สวยงาม เหมาะสมเอื้อต่อการส่งเสริมสุขภาพ</t>
  </si>
  <si>
    <t xml:space="preserve"> 3 : พัฒนาสภาพแวดล้อม</t>
  </si>
  <si>
    <t>7.โรงพยาบาลมีสภาพแวด</t>
  </si>
  <si>
    <t>อัตราความพึงพอใจต่อโครงสร้างและสิ่งแวดล้อม ของผู้มารับบริการ*</t>
  </si>
  <si>
    <t>บริหาร</t>
  </si>
  <si>
    <t>จำนวนการเกิดอุบัติเหตุของ จนท.และผู้มารับบริการ จากโครงสร้างและสิ่งแวดล้อม*</t>
  </si>
  <si>
    <t>&lt; 10 ครั้ง</t>
  </si>
  <si>
    <t>ENV</t>
  </si>
  <si>
    <t xml:space="preserve">≥35  
  </t>
  </si>
  <si>
    <t>หมายเหตุ :-   *  คือตัวชี้วัดของ รพ.เรณูนคร     **  คือ ตัวชี้วัด รพ.เรณู+.ยุทธ สสจ. ***  คือตัวชี้วัด สสจ.</t>
  </si>
  <si>
    <t xml:space="preserve">      ไม่มี * คือตัวชี้วัดจาก กรมกอง  ผู้ตรวจ</t>
  </si>
  <si>
    <t xml:space="preserve">                        รวมตัวชี้วัด รพ.ทั้งสิ้น  97  ตัวชี้วัด</t>
  </si>
  <si>
    <t>PCU, OPD,เภสัช,โภชนากร,แพทย์</t>
  </si>
  <si>
    <t xml:space="preserve"> </t>
  </si>
  <si>
    <t>1.1. ตามยุทธศาสตร์องค์กร(Goal cascading)</t>
  </si>
  <si>
    <t>เอกสาร File COM wirat/D/ยุทธศาสตร์/ทบทวนยุทธศาสตร์และตัวชี้วัด</t>
  </si>
  <si>
    <t>4.ลดปัญหาสุขภาพที่สำคัญของพื้นที่</t>
  </si>
  <si>
    <t>7.โรงพยาบาลมีสภาพแวดล้อมสวยงาม  ปลอดภัย และเอื้อต่อการส่งเสริมสุขภาพ</t>
  </si>
  <si>
    <t>ทีมชุมชนฯ</t>
  </si>
  <si>
    <t>องค์กรพยาบาล</t>
  </si>
  <si>
    <t>ทีมยา</t>
  </si>
  <si>
    <t>4. อัตราการตายรวมของผู้ป่วย ในโรงพยาบาล</t>
  </si>
  <si>
    <t>1. โรงพยาบาลผ่าน HAและ HPH *</t>
  </si>
  <si>
    <t>60</t>
  </si>
  <si>
    <t>70</t>
  </si>
  <si>
    <t>80</t>
  </si>
  <si>
    <t>อย่างน้อยเดือนละ 1 ครั้ง</t>
  </si>
  <si>
    <t>-</t>
  </si>
  <si>
    <t>ช่องปากในศูนย์พัฒนาเด็กเล็ก</t>
  </si>
  <si>
    <t>4.1 ร้อยละของหน่วยบริการผ่านเกณฑ์มาตรฐานสุขศึกษาระดับดีมาก</t>
  </si>
  <si>
    <t>4.2 ร้อยละของอำเภอมีการดำเนินงาน เฝ้าระวัง ป้องกัน ควบคุมโรคไม่ติดต่อที่มีประสิทธิภาพและ</t>
  </si>
  <si>
    <t>เชื่อมโยงสอดคล้องในทุกระดับ</t>
  </si>
  <si>
    <t>4.3 ระดับความสำเร็จของการดำเนินงานอนามัยแม่และเด็กมีคุณภาพมาตรฐาน</t>
  </si>
  <si>
    <t>4.4 ระดับความสำเร็จของการดำเนินงานโรงเรียนส่งเสริมสุขภาพมีคุณภาพได้มาตรฐาน</t>
  </si>
  <si>
    <t>4.5 ร้อยละของชุมชนและเครือข่าย มีการดำเนินงานส่งเสริมสุขภาพที่เข้มแข็งและต่อเนื่อง</t>
  </si>
  <si>
    <r>
      <t>มิติที่ 1</t>
    </r>
    <r>
      <rPr>
        <b/>
        <sz val="15"/>
        <rFont val="Angsana New"/>
        <family val="1"/>
      </rPr>
      <t xml:space="preserve">   มิติด้านประสิทธิผลตามยุทธศาสตร์ (น้ำหนัก : ร้อยละ 20)</t>
    </r>
  </si>
  <si>
    <t>4.2 ระดับความสำเร็จของการพัฒนาระบบบริหารยุทธศาสตร์สุขภาพ อำเภอ **(9.1)</t>
  </si>
  <si>
    <t xml:space="preserve">จำนวนโรงเรียนแกนนำ อย.น้อย ที่ได้มาตรฐานการดำเนินกิจกรรม อย.น้อยตามเกณฑ์ที่กำหนด </t>
  </si>
  <si>
    <t>อ. ละ 1 แห่ง</t>
  </si>
  <si>
    <t>1 แห่ง</t>
  </si>
  <si>
    <t xml:space="preserve"> ร้อยละของสถานที่ผลิตอาหาร สถานที่ผลิตวิสาหกิจผลิตภัณฑ์สุขภาพชุมชนและท้องถิ่นที่
       ได้รับการตรวจ 2 ครั้ง/ปี </t>
  </si>
  <si>
    <t xml:space="preserve">ร้อยละ 100    </t>
  </si>
  <si>
    <t>1.5</t>
  </si>
  <si>
    <t>2.5</t>
  </si>
  <si>
    <t>ประชากร</t>
  </si>
  <si>
    <t>&lt;7</t>
  </si>
  <si>
    <t>10.59</t>
  </si>
  <si>
    <t>ชื่อ.....................................................................ตำแหน่ง............................................................</t>
  </si>
  <si>
    <t>งาน ภาระหน้าที่ หรือโครงการที่รับผิดชอบ</t>
  </si>
  <si>
    <t>เป้าประสงค์ของการดำเนินงาน (GOAL)</t>
  </si>
  <si>
    <t>ตัวชี้วัดหลักที่สำคัญของผลการปฏิบัติงาน (KPI)</t>
  </si>
  <si>
    <t>มิติการประเมิน (กพร.)</t>
  </si>
  <si>
    <t>&lt;0.5</t>
  </si>
  <si>
    <t>20%</t>
  </si>
  <si>
    <t>17</t>
  </si>
  <si>
    <t>19</t>
  </si>
  <si>
    <t>11</t>
  </si>
  <si>
    <t>&gt;60</t>
  </si>
  <si>
    <t>&gt;50</t>
  </si>
  <si>
    <t>&lt;18</t>
  </si>
  <si>
    <t>ใบเบิก</t>
  </si>
  <si>
    <t>แพทย์ที่สำคัญ (ครั้ง)</t>
  </si>
  <si>
    <t>97</t>
  </si>
  <si>
    <t>99</t>
  </si>
  <si>
    <t>93</t>
  </si>
  <si>
    <t>91</t>
  </si>
  <si>
    <t>ระดับความสำเร็จของประชาชนในการดูแลสุขภาพ</t>
  </si>
  <si>
    <t>4.ลดปัญหาสุขภาพที่สำคัญ</t>
  </si>
  <si>
    <t>6.ภาคีเครือข่ายมีส่วนร่วมใน</t>
  </si>
  <si>
    <t>6.ภาคีเครือข่ายให้มีส่วนร่วมในการดูแล และส่งเสริมสุขภาพ</t>
  </si>
  <si>
    <t>การดูแล และส่งเสริมสุขภาพ</t>
  </si>
  <si>
    <t>ล้อมสวยงาม  ปลอดภัย เอื้อ</t>
  </si>
  <si>
    <t>ต่อการส่งเสริมสุขภาพ</t>
  </si>
  <si>
    <t>ร้อยละความพึงพอใจต่อโครงสร้างและสิ่งแวดล้อม ของผู้มารับบริการ*</t>
  </si>
  <si>
    <t>ให้สวยงาม เหมาะสม</t>
  </si>
  <si>
    <t>ระดับโรงพยาบาลผ่านเกณฑ์การประเมินความเสี่ยงจากการทำงาน</t>
  </si>
  <si>
    <t>ระดับความสำเร็จของการบริหารจัดการทัรพยากร</t>
  </si>
  <si>
    <t>ระดับความสำเร็จของการบริหารจัดการตามหลักธรรมาภิบาล</t>
  </si>
  <si>
    <t>ร้อยละความสมบูรณ์ของเวชระเบียน *</t>
  </si>
  <si>
    <t>3.2</t>
  </si>
  <si>
    <t>3.5</t>
  </si>
  <si>
    <t>2.8</t>
  </si>
  <si>
    <t>2.2</t>
  </si>
  <si>
    <t>2.4</t>
  </si>
  <si>
    <t>2.6</t>
  </si>
  <si>
    <t>&lt;16</t>
  </si>
  <si>
    <t>8.อัตราการเกิดภาวะแทรกซ้อน/ความเสี่ยงในการ</t>
  </si>
  <si>
    <t>6</t>
  </si>
  <si>
    <t>10.อัตราการเกิดอุบัติการซ้ำตั้งแต่ประดับ F ขึ้นไป</t>
  </si>
  <si>
    <t>หรือต่ำกว่าระดับ F เกิดซ้ำ&lt; 2 ครั้ง ใน 3 เดือน</t>
  </si>
  <si>
    <t>5%</t>
  </si>
  <si>
    <t>4%</t>
  </si>
  <si>
    <t>3%</t>
  </si>
  <si>
    <t>&lt; 6%</t>
  </si>
  <si>
    <t>19. ร้อยละของผู้ป่วยโรคเบาหวานที่สามารถ</t>
  </si>
  <si>
    <t>ปรับลดน้ำตาลอย่างน้อย 1  ระดับ</t>
  </si>
  <si>
    <t>ผู้รับบริการมีความ</t>
  </si>
  <si>
    <t>&lt;12%</t>
  </si>
  <si>
    <t>ได้ในกลุ่ม NON  UC</t>
  </si>
  <si>
    <t>10%</t>
  </si>
  <si>
    <t>3.อัตราเพิ่มรายได้ผู้ป่วยนอก</t>
  </si>
  <si>
    <t>แพทย์อื่นๆ(ครั้ง)</t>
  </si>
  <si>
    <t>ยุทธศาสตร์และการจัดการด้าน</t>
  </si>
  <si>
    <t>ทรัพยกรของโรงพยาบาล</t>
  </si>
  <si>
    <t>มีประสิทธิภาพ</t>
  </si>
  <si>
    <t>ระดับความสำเร็จการบริหารยุทธศาสตร์สุขภาพ</t>
  </si>
  <si>
    <t xml:space="preserve">ร้อยละของผู้ป่วยยาเสพติดระบบสมัครใจที่ได้รับการบำบัดรักษาและฟื้นฟูสมรรถภาพตามเกณฑ์กำหนด     </t>
  </si>
  <si>
    <t xml:space="preserve">ตัวชี้วัดรายบุคคล ในการดำเนินงานสาธารณสุข  รพ.เรณูนคร </t>
  </si>
  <si>
    <t>1.1 ร้อยละของชุมชนที่บรรลุเกณฑ์ตัวชี้วัดของโรคที่เป็นปัญหาสำคัญ **(5.1)</t>
  </si>
  <si>
    <t>1.2 รพ.บรรลุเกณฑ์การส่งเสริมสุขภาพของประชาชนกลุ่มเป้าหมายโรคที่เป็นปัญหาสำคัญของอำเภอและกลุ่มเสี่ยงให้มีพฤติกรรมสุขภาพที่เหมาะสม ***(6.1)</t>
  </si>
  <si>
    <t xml:space="preserve">1.3 ร้อยละของชุมชนที่มีระบบการจัดการสุขภาพผ่านเกณฑ์ชุมชนดีสุขภาพดีแบบพอเพียง **(7.1)
      </t>
  </si>
  <si>
    <t xml:space="preserve">1.4  ระดับความสำเร็จของการดำเนินงานความปลอดภัยด้านอาหาร  </t>
  </si>
  <si>
    <t xml:space="preserve">   (1) มีการดำเนินงานความปลอดภัยด้านอาหาร</t>
  </si>
  <si>
    <t xml:space="preserve">1.5  จำนวนการฆ่าตัวตายสำเร็จลดลงจากปี 2551  </t>
  </si>
  <si>
    <t>1.6 ร้อยละทารกแรกเกิดน้ำหนักน้อยกว่า 2,500 กรัม**</t>
  </si>
  <si>
    <t>PCU,คิลนิคพิเศษ,การแพทย์แผนไทย</t>
  </si>
  <si>
    <t>9.2. ร้อยละของหน่วยงานมีความพร้อมใช้ของเครื่องมือแพทย์ที่สำคัญ</t>
  </si>
  <si>
    <t>IM/NUR,เวช สนับสนุน, แพทย์, ทันต,Lab</t>
  </si>
  <si>
    <t>กลุ่มสนับสนุน/NUR</t>
  </si>
  <si>
    <t>&lt;.03</t>
  </si>
  <si>
    <t>4 เรื่อง</t>
  </si>
  <si>
    <t>IM/กลุ่มยุทธ</t>
  </si>
  <si>
    <t>มิติที่ 3 ประสิทธิภาพการปฏิบัติราชการ(น้ำหนักคะแนน ร้อยละ 35)</t>
  </si>
  <si>
    <t>12. ร้อยละบุคลากรได้รับการพัฒนาสมรรถนะส่วนขาด</t>
  </si>
  <si>
    <t>13.ร้อยละบุคลากรได้รับการอบรม 10 ว/ค/ป</t>
  </si>
  <si>
    <t>14.จำนวนเรื่องที่หน่วยงานมีการจัดการความรู้</t>
  </si>
  <si>
    <t>15.จำนวนเรื่องที่หน่วยงานส่งประกวด ผลงานทางวิชาการ/งานวิจัย/นวัตกรรม</t>
  </si>
  <si>
    <t>16 ร้อยละความครอบคลุมของ'ผู้มีสิทธิในระบบหลักประกัน'สุขภาพของจังหวัดนครพนม</t>
  </si>
  <si>
    <t>17. หน่วยบริการที่มีระดับความสัมฤทธิ์ผลของการดำเนินงานตามสิทธิประโยชน์ในระบบ</t>
  </si>
  <si>
    <t>18. หน่วยบริการสาธารณสุขที่บรรลุเกณฑ์มาตรฐานทีมเฝ้าระวังสอบสวนเคลื่อนที่เร็ว</t>
  </si>
  <si>
    <t>19. ร้อยละของบุคลากรสาธารณสุขมีผลการปฏิบัติงานรายบุคคลผ่านเกณฑ์ที่กำหนด</t>
  </si>
  <si>
    <t>20. ร้อยละของบุคลากรสาธารณสุขมีความผาสุก</t>
  </si>
  <si>
    <t>มิติที่ 1  ประสิทธิผลการปฏิบัติราชการ (น้ำหนักคะแนน ร้อยละ 20)</t>
  </si>
  <si>
    <t>มิติที่ 4 พัฒนาองค์กร(น้ำหนักคะแนน ร้อยละ 35)</t>
  </si>
  <si>
    <t>ต่อการบริการและการตัดสินใจทางการบริหาร</t>
  </si>
  <si>
    <t>38.จำนวนเรื่องที่กรรมการที่ปรึกษาให้คำแนะนำ ที่ได้รับการดำเนินงาน</t>
  </si>
  <si>
    <t>ฝ่ายแผนงาน</t>
  </si>
  <si>
    <t>39.ร้อยละหัวหน้ากลุ่มงาน ฝ่าย งาน  เข้ารับการอบรมหลักสูตรผู้นำ อย่างน้อย 1 เรื่อง/ปี  ตามแผนพัฒนา</t>
  </si>
  <si>
    <t>สำนักพัฒฯ</t>
  </si>
  <si>
    <t>40.จำนวนฝ่าย/กลุ่มงานที่สามารถดำเนินงานตามยุทธศาสตร์ของฝ่าย</t>
  </si>
  <si>
    <t>41.ร้อยละของโครงการที่ผลสัมฤทธิ์มากกว่าร้อยละ 85 ของค่าเป้าหมาย</t>
  </si>
  <si>
    <t>ST 6. บริหารการเงินให้มีสภาพคล่องและมีประสิทธิภาพ</t>
  </si>
  <si>
    <t xml:space="preserve">G14. การเพิ่มรายรับลดรายจ่ายให้ อัตราส่วนทางการเงิน อยู่ในค่าที่ เหมาะสม                                            </t>
  </si>
  <si>
    <t xml:space="preserve">42.เพิ่มรายได้ </t>
  </si>
  <si>
    <t>42.1.ร้อยละการตามเก็บหนี้ค้างชำระได้ในกลุ่มประกันสังคม,ต้นสังกัด,พรบ.,ข้ามเขต,หนี้สงสัยจะสูญ</t>
  </si>
  <si>
    <t>งานการเงิน</t>
  </si>
  <si>
    <t>42.2.รายได้ตรวจสุขภาพกลุ่มข้าราชการ,รัฐวิสาหกิจ,เอกชนและกลุ่มพิเศษ</t>
  </si>
  <si>
    <r>
      <t>~</t>
    </r>
    <r>
      <rPr>
        <sz val="14"/>
        <rFont val="Angsana New"/>
        <family val="1"/>
      </rPr>
      <t xml:space="preserve"> 0.24 ล้านบาท     </t>
    </r>
  </si>
  <si>
    <t>1ล้านบาท</t>
  </si>
  <si>
    <t>1.4ล้านบาท</t>
  </si>
  <si>
    <t>1.8ล้านบาท</t>
  </si>
  <si>
    <t>ฝ่ายการพยาบาล</t>
  </si>
  <si>
    <t>42.3.อัตราการเพิ่มรายได้จากผู้ป่วยใน</t>
  </si>
  <si>
    <t>42.4.การเพิ่มรายได้จากหน่วย Haemodialysis</t>
  </si>
  <si>
    <t>43.ลดอัตราเพิ่มของรายจ่ายลง</t>
  </si>
  <si>
    <r>
      <t>~</t>
    </r>
    <r>
      <rPr>
        <sz val="16"/>
        <rFont val="Angsana New"/>
        <family val="1"/>
      </rPr>
      <t xml:space="preserve"> 21.87 %</t>
    </r>
  </si>
  <si>
    <t>ฝ่ายบริหาร</t>
  </si>
  <si>
    <t>43.1 ค่าวัสดุ</t>
  </si>
  <si>
    <t>43.2 ค่าจ้างเหมาและซ่อมแซม</t>
  </si>
  <si>
    <t>43.3 ค่าสาธารณูปโภค</t>
  </si>
  <si>
    <t>ST 7.พัฒนาระบบสาระสนเทศให้เอื้อต่อการบริหารและการนำไปใช้ประโยชน์</t>
  </si>
  <si>
    <t>G15. การนำข้อมูลไปใช้ในการวางแผน  ติดตาม ประเมินผลด้านการบริหาร ,บริการ,คุณภาพ</t>
  </si>
  <si>
    <t>44.อัตราความสมบูรณ์ของเวชระเบียน</t>
  </si>
  <si>
    <t>Audit</t>
  </si>
  <si>
    <t>45.ร้อยละของตัวชี้วัด( KPI ตามยุทธศาสตร์และตัวชี้วัดคุณภาพของโรงพยาบาล)ที่สามารถดึงออกจาก ระบบฐานข้อมูล LAN</t>
  </si>
  <si>
    <t>ศูนย์คอมฯ</t>
  </si>
  <si>
    <t>ST 8.โรงพยาบาลพัฒนาคุณภาพและพัฒนานวัตกรรมการให้บริการให้ยั่งยืน</t>
  </si>
  <si>
    <t>G16. ยกระดับการพัฒนาตามมาตรฐาน HA</t>
  </si>
  <si>
    <t>46.ระดับคะแนนเฉลี่ยการประเมินตนเอง ตาม HA SCORE BOOK  ทุกบท</t>
  </si>
  <si>
    <t xml:space="preserve">G17. การพัฒนางานวิจัย และนวัตกรรมอย่างต่อเนื่อง </t>
  </si>
  <si>
    <t>47.ร้อยละของหน่วยงานมี ผลงาน CQIหรือนวัตกรรมอย่างน้อย 1 เรื่อง/ปี</t>
  </si>
  <si>
    <t>48.ร้อยละของฝ่ายมีงานวิจัย (R2R)อย่างน้อย 1 เรื่อง/ปี</t>
  </si>
  <si>
    <t>การถ่ายทอดตัวชี้วัดหลักระดับองค์กรตามแผนยุทธศาสตร์ของโรงพยาบาลบัวใหญ่ ปีงบประมาณ 2553</t>
  </si>
  <si>
    <t>แผนยุทธศาสตร์ของโรงพยาบาลบัวใหญ่ ปีงบประมาณ 2553- 2555</t>
  </si>
  <si>
    <t>KPI หลัก</t>
  </si>
  <si>
    <t>ผลงานปี 52</t>
  </si>
  <si>
    <t>เป้าหมายปี 53</t>
  </si>
  <si>
    <t>KPI รอง</t>
  </si>
  <si>
    <t>เป้าหมายปี53</t>
  </si>
  <si>
    <t>train</t>
  </si>
  <si>
    <t>G1. เพิ่มพึงพอใจของผู้</t>
  </si>
  <si>
    <t>1.ร้อยละความพึงพอใจของผู้ป่วยนอก</t>
  </si>
  <si>
    <t>บริการและลดข้อ</t>
  </si>
  <si>
    <t>1.1 ร้อยละของบุคลากรที่ผ่านเกณฑ์การ</t>
  </si>
  <si>
    <t>&gt; 80 %</t>
  </si>
  <si>
    <t>ร้องเรียนผู้รับบริการ</t>
  </si>
  <si>
    <t xml:space="preserve">ประเมิน Service mind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</si>
</sst>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0.0"/>
    <numFmt numFmtId="198" formatCode="_-* #,##0_-;\-* #,##0_-;_-* &quot;-&quot;??_-;_-@_-"/>
    <numFmt numFmtId="199" formatCode="_-&quot; &quot;* #,##0.0_-;\-&quot; &quot;* #,##0.0_-;_-&quot; &quot;* &quot;-&quot;??_-;_-@_-"/>
  </numFmts>
  <fonts count="91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sz val="12"/>
      <color indexed="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Arial"/>
      <family val="0"/>
    </font>
    <font>
      <sz val="13"/>
      <name val="Angsana New"/>
      <family val="1"/>
    </font>
    <font>
      <b/>
      <u val="single"/>
      <sz val="16"/>
      <color indexed="12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0"/>
      <name val="Angsana New"/>
      <family val="1"/>
    </font>
    <font>
      <sz val="11"/>
      <color indexed="8"/>
      <name val="Angsana New"/>
      <family val="1"/>
    </font>
    <font>
      <sz val="11"/>
      <name val="Angsana New"/>
      <family val="1"/>
    </font>
    <font>
      <b/>
      <u val="single"/>
      <sz val="12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3"/>
      <name val="Angsana New"/>
      <family val="1"/>
    </font>
    <font>
      <b/>
      <u val="single"/>
      <sz val="16"/>
      <name val="Angsana New"/>
      <family val="1"/>
    </font>
    <font>
      <sz val="15"/>
      <name val="AngsanaUPC"/>
      <family val="1"/>
    </font>
    <font>
      <sz val="16"/>
      <color indexed="8"/>
      <name val="Angsana New"/>
      <family val="1"/>
    </font>
    <font>
      <sz val="13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0"/>
      <name val="AngsanaUPC"/>
      <family val="1"/>
    </font>
    <font>
      <b/>
      <sz val="16"/>
      <name val="AngsanaUPC"/>
      <family val="1"/>
    </font>
    <font>
      <sz val="16"/>
      <color indexed="10"/>
      <name val="AngsanaUPC"/>
      <family val="1"/>
    </font>
    <font>
      <b/>
      <u val="single"/>
      <sz val="15"/>
      <name val="Angsana New"/>
      <family val="1"/>
    </font>
    <font>
      <sz val="15"/>
      <color indexed="10"/>
      <name val="Angsana New"/>
      <family val="1"/>
    </font>
    <font>
      <sz val="15"/>
      <color indexed="10"/>
      <name val="AngsanaUPC"/>
      <family val="1"/>
    </font>
    <font>
      <sz val="12"/>
      <name val="AngsanaUPC"/>
      <family val="1"/>
    </font>
    <font>
      <sz val="16"/>
      <color indexed="10"/>
      <name val="Angsana New"/>
      <family val="1"/>
    </font>
    <font>
      <b/>
      <sz val="15"/>
      <name val="AngsanaUPC"/>
      <family val="1"/>
    </font>
    <font>
      <b/>
      <sz val="20"/>
      <name val="Angsana New"/>
      <family val="1"/>
    </font>
    <font>
      <sz val="15"/>
      <name val="Arial"/>
      <family val="0"/>
    </font>
    <font>
      <sz val="13"/>
      <name val="Symbol"/>
      <family val="1"/>
    </font>
    <font>
      <b/>
      <sz val="18"/>
      <name val="Angsana New"/>
      <family val="1"/>
    </font>
    <font>
      <b/>
      <sz val="16"/>
      <color indexed="8"/>
      <name val="Angsana New"/>
      <family val="1"/>
    </font>
    <font>
      <u val="single"/>
      <sz val="14"/>
      <name val="Angsana New"/>
      <family val="1"/>
    </font>
    <font>
      <u val="single"/>
      <sz val="16"/>
      <name val="Angsana New"/>
      <family val="1"/>
    </font>
    <font>
      <b/>
      <sz val="10"/>
      <name val="Arial"/>
      <family val="0"/>
    </font>
    <font>
      <b/>
      <sz val="16"/>
      <color indexed="10"/>
      <name val="Angsana New"/>
      <family val="1"/>
    </font>
    <font>
      <sz val="10"/>
      <color indexed="10"/>
      <name val="Arial"/>
      <family val="0"/>
    </font>
    <font>
      <sz val="14"/>
      <color indexed="10"/>
      <name val="Angsana New"/>
      <family val="1"/>
    </font>
    <font>
      <sz val="16"/>
      <name val="Cordia New"/>
      <family val="2"/>
    </font>
    <font>
      <sz val="16"/>
      <name val="CordiaUPC"/>
      <family val="2"/>
    </font>
    <font>
      <sz val="16"/>
      <name val="Times New Roman"/>
      <family val="1"/>
    </font>
    <font>
      <u val="single"/>
      <sz val="18"/>
      <name val="Angsana New"/>
      <family val="1"/>
    </font>
    <font>
      <b/>
      <u val="single"/>
      <sz val="18"/>
      <name val="Angsana New"/>
      <family val="1"/>
    </font>
    <font>
      <sz val="17"/>
      <name val="CordiaUPC"/>
      <family val="2"/>
    </font>
    <font>
      <b/>
      <sz val="14"/>
      <name val="AngsanaUPC"/>
      <family val="1"/>
    </font>
    <font>
      <sz val="14"/>
      <color indexed="8"/>
      <name val="Angsana New"/>
      <family val="1"/>
    </font>
    <font>
      <sz val="14"/>
      <name val="Arial"/>
      <family val="2"/>
    </font>
    <font>
      <sz val="14"/>
      <color indexed="8"/>
      <name val="AngsanaUPC"/>
      <family val="1"/>
    </font>
    <font>
      <b/>
      <sz val="9"/>
      <name val="Tahoma"/>
      <family val="0"/>
    </font>
    <font>
      <sz val="9"/>
      <name val="Tahoma"/>
      <family val="0"/>
    </font>
    <font>
      <b/>
      <sz val="12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b/>
      <sz val="10"/>
      <name val="AngsanaUPC"/>
      <family val="1"/>
    </font>
    <font>
      <b/>
      <sz val="12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4"/>
      <name val="Angsana New"/>
      <family val="1"/>
    </font>
    <font>
      <b/>
      <sz val="11"/>
      <name val="Angsana New"/>
      <family val="1"/>
    </font>
    <font>
      <sz val="15"/>
      <color indexed="8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ngsana New"/>
      <family val="1"/>
    </font>
    <font>
      <sz val="11"/>
      <name val="AngsanaUPC"/>
      <family val="1"/>
    </font>
    <font>
      <sz val="14"/>
      <color indexed="10"/>
      <name val="AngsanaUPC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64" fillId="1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17" borderId="2" applyNumberFormat="0" applyAlignment="0" applyProtection="0"/>
    <xf numFmtId="0" fontId="69" fillId="0" borderId="3" applyNumberFormat="0" applyFill="0" applyAlignment="0" applyProtection="0"/>
    <xf numFmtId="0" fontId="70" fillId="4" borderId="0" applyNumberFormat="0" applyBorder="0" applyAlignment="0" applyProtection="0"/>
    <xf numFmtId="0" fontId="0" fillId="0" borderId="0">
      <alignment/>
      <protection/>
    </xf>
    <xf numFmtId="0" fontId="71" fillId="7" borderId="1" applyNumberFormat="0" applyAlignment="0" applyProtection="0"/>
    <xf numFmtId="0" fontId="72" fillId="18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3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2" borderId="0" applyNumberFormat="0" applyBorder="0" applyAlignment="0" applyProtection="0"/>
    <xf numFmtId="0" fontId="75" fillId="16" borderId="5" applyNumberFormat="0" applyAlignment="0" applyProtection="0"/>
    <xf numFmtId="0" fontId="0" fillId="23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762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textRotation="90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48" applyFont="1" applyAlignment="1">
      <alignment horizontal="centerContinuous"/>
      <protection/>
    </xf>
    <xf numFmtId="0" fontId="8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0" xfId="48" applyFont="1" applyAlignment="1">
      <alignment horizontal="centerContinuous"/>
      <protection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13" xfId="48" applyFont="1" applyFill="1" applyBorder="1" applyAlignment="1">
      <alignment horizontal="center" vertical="top"/>
      <protection/>
    </xf>
    <xf numFmtId="0" fontId="6" fillId="0" borderId="10" xfId="48" applyFont="1" applyFill="1" applyBorder="1" applyAlignment="1">
      <alignment horizontal="center" vertical="top"/>
      <protection/>
    </xf>
    <xf numFmtId="0" fontId="5" fillId="0" borderId="0" xfId="48" applyFont="1" applyFill="1">
      <alignment/>
      <protection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5" fillId="0" borderId="11" xfId="48" applyFont="1" applyBorder="1">
      <alignment/>
      <protection/>
    </xf>
    <xf numFmtId="0" fontId="2" fillId="0" borderId="18" xfId="48" applyFont="1" applyBorder="1" applyAlignment="1">
      <alignment vertical="top" wrapText="1"/>
      <protection/>
    </xf>
    <xf numFmtId="0" fontId="2" fillId="0" borderId="11" xfId="0" applyFont="1" applyBorder="1" applyAlignment="1">
      <alignment wrapText="1"/>
    </xf>
    <xf numFmtId="0" fontId="5" fillId="0" borderId="19" xfId="48" applyFont="1" applyBorder="1">
      <alignment/>
      <protection/>
    </xf>
    <xf numFmtId="0" fontId="2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48" applyFont="1">
      <alignment/>
      <protection/>
    </xf>
    <xf numFmtId="0" fontId="2" fillId="0" borderId="19" xfId="48" applyFont="1" applyBorder="1" applyAlignment="1">
      <alignment vertical="top"/>
      <protection/>
    </xf>
    <xf numFmtId="0" fontId="2" fillId="0" borderId="10" xfId="48" applyFont="1" applyBorder="1" applyAlignment="1">
      <alignment vertical="top" wrapText="1"/>
      <protection/>
    </xf>
    <xf numFmtId="0" fontId="2" fillId="0" borderId="13" xfId="0" applyFont="1" applyBorder="1" applyAlignment="1">
      <alignment vertical="top" wrapText="1"/>
    </xf>
    <xf numFmtId="0" fontId="2" fillId="0" borderId="10" xfId="48" applyFont="1" applyBorder="1" applyAlignment="1">
      <alignment vertical="center" wrapText="1"/>
      <protection/>
    </xf>
    <xf numFmtId="0" fontId="2" fillId="0" borderId="20" xfId="0" applyFont="1" applyBorder="1" applyAlignment="1">
      <alignment vertical="center" wrapText="1"/>
    </xf>
    <xf numFmtId="0" fontId="2" fillId="0" borderId="11" xfId="48" applyFont="1" applyBorder="1" applyAlignment="1">
      <alignment vertical="top" wrapText="1"/>
      <protection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1" xfId="48" applyFont="1" applyBorder="1">
      <alignment/>
      <protection/>
    </xf>
    <xf numFmtId="0" fontId="2" fillId="0" borderId="2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48" applyFont="1" applyBorder="1" applyAlignment="1">
      <alignment vertical="top"/>
      <protection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48" applyFont="1" applyBorder="1">
      <alignment/>
      <protection/>
    </xf>
    <xf numFmtId="0" fontId="2" fillId="0" borderId="21" xfId="48" applyFont="1" applyBorder="1" applyAlignment="1">
      <alignment vertical="top"/>
      <protection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24" borderId="2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24" borderId="24" xfId="0" applyFont="1" applyFill="1" applyBorder="1" applyAlignment="1">
      <alignment horizontal="left" wrapText="1"/>
    </xf>
    <xf numFmtId="0" fontId="12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left" wrapText="1"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26" xfId="0" applyFont="1" applyFill="1" applyBorder="1" applyAlignment="1">
      <alignment vertical="top"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 wrapText="1"/>
    </xf>
    <xf numFmtId="0" fontId="3" fillId="0" borderId="27" xfId="0" applyFont="1" applyFill="1" applyBorder="1" applyAlignment="1">
      <alignment vertical="top" wrapText="1"/>
    </xf>
    <xf numFmtId="0" fontId="10" fillId="0" borderId="2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24" borderId="24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wrapText="1"/>
    </xf>
    <xf numFmtId="0" fontId="3" fillId="24" borderId="24" xfId="0" applyFont="1" applyFill="1" applyBorder="1" applyAlignment="1">
      <alignment wrapText="1"/>
    </xf>
    <xf numFmtId="0" fontId="12" fillId="0" borderId="33" xfId="0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23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3" fillId="24" borderId="3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24" borderId="32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 wrapText="1"/>
    </xf>
    <xf numFmtId="0" fontId="3" fillId="0" borderId="35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24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24" borderId="29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33" xfId="0" applyFont="1" applyFill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3" fillId="24" borderId="29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24" borderId="2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2" fontId="2" fillId="0" borderId="0" xfId="0" applyNumberFormat="1" applyFont="1" applyAlignment="1">
      <alignment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2" fillId="0" borderId="12" xfId="0" applyNumberFormat="1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/>
    </xf>
    <xf numFmtId="0" fontId="19" fillId="0" borderId="14" xfId="0" applyFont="1" applyFill="1" applyBorder="1" applyAlignment="1">
      <alignment vertical="top"/>
    </xf>
    <xf numFmtId="0" fontId="19" fillId="0" borderId="14" xfId="0" applyFont="1" applyFill="1" applyBorder="1" applyAlignment="1">
      <alignment vertical="center"/>
    </xf>
    <xf numFmtId="0" fontId="5" fillId="24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197" fontId="2" fillId="0" borderId="15" xfId="0" applyNumberFormat="1" applyFont="1" applyBorder="1" applyAlignment="1">
      <alignment vertical="center" wrapText="1"/>
    </xf>
    <xf numFmtId="0" fontId="5" fillId="25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2" fontId="5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20" fillId="0" borderId="15" xfId="0" applyFont="1" applyFill="1" applyBorder="1" applyAlignment="1">
      <alignment horizontal="center" vertical="top" wrapText="1"/>
    </xf>
    <xf numFmtId="197" fontId="2" fillId="0" borderId="15" xfId="0" applyNumberFormat="1" applyFont="1" applyBorder="1" applyAlignment="1">
      <alignment/>
    </xf>
    <xf numFmtId="0" fontId="21" fillId="25" borderId="15" xfId="0" applyFont="1" applyFill="1" applyBorder="1" applyAlignment="1">
      <alignment horizontal="left" wrapText="1"/>
    </xf>
    <xf numFmtId="0" fontId="21" fillId="0" borderId="15" xfId="0" applyFont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wrapText="1"/>
    </xf>
    <xf numFmtId="0" fontId="21" fillId="25" borderId="15" xfId="0" applyFont="1" applyFill="1" applyBorder="1" applyAlignment="1">
      <alignment wrapText="1"/>
    </xf>
    <xf numFmtId="2" fontId="2" fillId="0" borderId="15" xfId="0" applyNumberFormat="1" applyFont="1" applyBorder="1" applyAlignment="1">
      <alignment vertical="center" wrapText="1"/>
    </xf>
    <xf numFmtId="2" fontId="5" fillId="18" borderId="15" xfId="0" applyNumberFormat="1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2" fontId="5" fillId="0" borderId="15" xfId="0" applyNumberFormat="1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2" fontId="2" fillId="0" borderId="15" xfId="0" applyNumberFormat="1" applyFont="1" applyBorder="1" applyAlignment="1">
      <alignment/>
    </xf>
    <xf numFmtId="0" fontId="5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1" fontId="2" fillId="0" borderId="15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3" fillId="0" borderId="15" xfId="0" applyFont="1" applyBorder="1" applyAlignment="1">
      <alignment vertical="top" wrapText="1"/>
    </xf>
    <xf numFmtId="0" fontId="24" fillId="0" borderId="15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24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2" fontId="10" fillId="0" borderId="16" xfId="0" applyNumberFormat="1" applyFont="1" applyFill="1" applyBorder="1" applyAlignment="1">
      <alignment/>
    </xf>
    <xf numFmtId="0" fontId="23" fillId="18" borderId="16" xfId="0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vertical="center" wrapText="1"/>
    </xf>
    <xf numFmtId="0" fontId="28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/>
    </xf>
    <xf numFmtId="0" fontId="17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6" fillId="25" borderId="15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 wrapText="1"/>
    </xf>
    <xf numFmtId="0" fontId="16" fillId="0" borderId="15" xfId="0" applyFont="1" applyBorder="1" applyAlignment="1">
      <alignment/>
    </xf>
    <xf numFmtId="0" fontId="16" fillId="25" borderId="15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/>
    </xf>
    <xf numFmtId="0" fontId="16" fillId="3" borderId="15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vertical="top" wrapText="1"/>
    </xf>
    <xf numFmtId="0" fontId="16" fillId="24" borderId="15" xfId="0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/>
    </xf>
    <xf numFmtId="0" fontId="20" fillId="0" borderId="15" xfId="0" applyFont="1" applyFill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6" fillId="24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top"/>
    </xf>
    <xf numFmtId="0" fontId="16" fillId="0" borderId="15" xfId="0" applyFont="1" applyFill="1" applyBorder="1" applyAlignment="1">
      <alignment horizontal="center" vertical="top"/>
    </xf>
    <xf numFmtId="2" fontId="16" fillId="0" borderId="15" xfId="0" applyNumberFormat="1" applyFont="1" applyBorder="1" applyAlignment="1">
      <alignment vertical="top" wrapText="1"/>
    </xf>
    <xf numFmtId="0" fontId="16" fillId="0" borderId="15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 wrapText="1"/>
    </xf>
    <xf numFmtId="0" fontId="20" fillId="24" borderId="15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right" vertical="top"/>
    </xf>
    <xf numFmtId="0" fontId="30" fillId="0" borderId="15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vertical="top"/>
    </xf>
    <xf numFmtId="2" fontId="2" fillId="0" borderId="16" xfId="0" applyNumberFormat="1" applyFont="1" applyBorder="1" applyAlignment="1">
      <alignment/>
    </xf>
    <xf numFmtId="0" fontId="20" fillId="0" borderId="16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2" fontId="2" fillId="0" borderId="12" xfId="0" applyNumberFormat="1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0" fillId="0" borderId="23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0" fillId="24" borderId="15" xfId="0" applyFont="1" applyFill="1" applyBorder="1" applyAlignment="1">
      <alignment horizontal="center" wrapText="1"/>
    </xf>
    <xf numFmtId="0" fontId="20" fillId="18" borderId="15" xfId="0" applyFont="1" applyFill="1" applyBorder="1" applyAlignment="1">
      <alignment vertical="top" wrapText="1"/>
    </xf>
    <xf numFmtId="0" fontId="20" fillId="0" borderId="15" xfId="0" applyFont="1" applyBorder="1" applyAlignment="1">
      <alignment horizontal="center" wrapText="1"/>
    </xf>
    <xf numFmtId="1" fontId="20" fillId="0" borderId="15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vertical="top"/>
    </xf>
    <xf numFmtId="0" fontId="5" fillId="0" borderId="0" xfId="0" applyFont="1" applyFill="1" applyAlignment="1">
      <alignment vertical="center" wrapText="1"/>
    </xf>
    <xf numFmtId="2" fontId="2" fillId="0" borderId="15" xfId="0" applyNumberFormat="1" applyFont="1" applyFill="1" applyBorder="1" applyAlignment="1">
      <alignment/>
    </xf>
    <xf numFmtId="2" fontId="16" fillId="0" borderId="15" xfId="0" applyNumberFormat="1" applyFont="1" applyBorder="1" applyAlignment="1">
      <alignment horizontal="right" vertical="top"/>
    </xf>
    <xf numFmtId="0" fontId="16" fillId="0" borderId="15" xfId="0" applyFont="1" applyFill="1" applyBorder="1" applyAlignment="1">
      <alignment/>
    </xf>
    <xf numFmtId="0" fontId="31" fillId="0" borderId="15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2" fontId="2" fillId="0" borderId="16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/>
    </xf>
    <xf numFmtId="0" fontId="16" fillId="24" borderId="15" xfId="0" applyFont="1" applyFill="1" applyBorder="1" applyAlignment="1">
      <alignment vertical="top"/>
    </xf>
    <xf numFmtId="0" fontId="2" fillId="24" borderId="15" xfId="0" applyFont="1" applyFill="1" applyBorder="1" applyAlignment="1">
      <alignment vertical="top"/>
    </xf>
    <xf numFmtId="2" fontId="2" fillId="0" borderId="0" xfId="0" applyNumberFormat="1" applyFont="1" applyAlignment="1">
      <alignment vertical="center" wrapText="1"/>
    </xf>
    <xf numFmtId="0" fontId="20" fillId="0" borderId="16" xfId="0" applyFont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vertical="top" wrapText="1"/>
    </xf>
    <xf numFmtId="0" fontId="16" fillId="24" borderId="16" xfId="0" applyFont="1" applyFill="1" applyBorder="1" applyAlignment="1">
      <alignment vertical="top"/>
    </xf>
    <xf numFmtId="0" fontId="2" fillId="24" borderId="16" xfId="0" applyFont="1" applyFill="1" applyBorder="1" applyAlignment="1">
      <alignment vertical="top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16" fillId="0" borderId="15" xfId="0" applyNumberFormat="1" applyFont="1" applyBorder="1" applyAlignment="1">
      <alignment vertical="top"/>
    </xf>
    <xf numFmtId="0" fontId="5" fillId="0" borderId="15" xfId="0" applyFont="1" applyBorder="1" applyAlignment="1">
      <alignment horizontal="right" vertical="top"/>
    </xf>
    <xf numFmtId="0" fontId="21" fillId="0" borderId="15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/>
    </xf>
    <xf numFmtId="0" fontId="21" fillId="0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19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 vertical="top"/>
    </xf>
    <xf numFmtId="0" fontId="16" fillId="18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197" fontId="2" fillId="0" borderId="15" xfId="0" applyNumberFormat="1" applyFont="1" applyBorder="1" applyAlignment="1">
      <alignment vertical="top"/>
    </xf>
    <xf numFmtId="0" fontId="29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wrapText="1"/>
    </xf>
    <xf numFmtId="197" fontId="10" fillId="0" borderId="15" xfId="0" applyNumberFormat="1" applyFont="1" applyFill="1" applyBorder="1" applyAlignment="1">
      <alignment/>
    </xf>
    <xf numFmtId="2" fontId="21" fillId="25" borderId="15" xfId="0" applyNumberFormat="1" applyFont="1" applyFill="1" applyBorder="1" applyAlignment="1">
      <alignment wrapText="1"/>
    </xf>
    <xf numFmtId="0" fontId="32" fillId="0" borderId="15" xfId="0" applyFont="1" applyBorder="1" applyAlignment="1">
      <alignment/>
    </xf>
    <xf numFmtId="0" fontId="16" fillId="0" borderId="15" xfId="0" applyFont="1" applyFill="1" applyBorder="1" applyAlignment="1">
      <alignment wrapText="1"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left" vertical="center" wrapText="1"/>
      <protection/>
    </xf>
    <xf numFmtId="0" fontId="16" fillId="24" borderId="15" xfId="0" applyFont="1" applyFill="1" applyBorder="1" applyAlignment="1">
      <alignment/>
    </xf>
    <xf numFmtId="49" fontId="16" fillId="0" borderId="15" xfId="0" applyNumberFormat="1" applyFont="1" applyFill="1" applyBorder="1" applyAlignment="1">
      <alignment vertical="top" wrapText="1"/>
    </xf>
    <xf numFmtId="49" fontId="16" fillId="24" borderId="15" xfId="0" applyNumberFormat="1" applyFont="1" applyFill="1" applyBorder="1" applyAlignment="1">
      <alignment vertical="top" wrapText="1"/>
    </xf>
    <xf numFmtId="49" fontId="2" fillId="24" borderId="15" xfId="0" applyNumberFormat="1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center" vertical="top" wrapText="1"/>
    </xf>
    <xf numFmtId="49" fontId="16" fillId="24" borderId="15" xfId="0" applyNumberFormat="1" applyFont="1" applyFill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right" vertical="top" wrapText="1"/>
    </xf>
    <xf numFmtId="197" fontId="2" fillId="0" borderId="16" xfId="0" applyNumberFormat="1" applyFont="1" applyBorder="1" applyAlignment="1">
      <alignment vertical="top"/>
    </xf>
    <xf numFmtId="0" fontId="20" fillId="18" borderId="16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wrapText="1"/>
    </xf>
    <xf numFmtId="0" fontId="16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0" fontId="16" fillId="0" borderId="15" xfId="0" applyFont="1" applyBorder="1" applyAlignment="1">
      <alignment horizontal="right" vertical="top" wrapText="1"/>
    </xf>
    <xf numFmtId="0" fontId="19" fillId="0" borderId="15" xfId="0" applyFont="1" applyFill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6" fillId="25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vertical="top"/>
    </xf>
    <xf numFmtId="0" fontId="16" fillId="18" borderId="1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5" fillId="0" borderId="35" xfId="0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1" fillId="0" borderId="15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/>
    </xf>
    <xf numFmtId="0" fontId="5" fillId="0" borderId="35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0" fillId="0" borderId="1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vertical="top"/>
    </xf>
    <xf numFmtId="0" fontId="31" fillId="0" borderId="16" xfId="0" applyFont="1" applyBorder="1" applyAlignment="1">
      <alignment horizontal="center" vertical="top" wrapText="1"/>
    </xf>
    <xf numFmtId="2" fontId="16" fillId="0" borderId="16" xfId="0" applyNumberFormat="1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 vertical="top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3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0" fontId="3" fillId="24" borderId="2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36" xfId="0" applyFont="1" applyBorder="1" applyAlignment="1">
      <alignment horizontal="center"/>
    </xf>
    <xf numFmtId="0" fontId="3" fillId="24" borderId="12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vertical="top"/>
    </xf>
    <xf numFmtId="2" fontId="5" fillId="0" borderId="15" xfId="0" applyNumberFormat="1" applyFont="1" applyBorder="1" applyAlignment="1">
      <alignment/>
    </xf>
    <xf numFmtId="2" fontId="5" fillId="3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vertical="top"/>
    </xf>
    <xf numFmtId="0" fontId="11" fillId="0" borderId="15" xfId="36" applyFont="1" applyBorder="1" applyAlignment="1">
      <alignment horizontal="left" vertical="center" wrapText="1"/>
      <protection/>
    </xf>
    <xf numFmtId="0" fontId="31" fillId="0" borderId="15" xfId="0" applyFont="1" applyFill="1" applyBorder="1" applyAlignment="1">
      <alignment horizontal="center" vertical="top" wrapText="1"/>
    </xf>
    <xf numFmtId="2" fontId="5" fillId="0" borderId="16" xfId="0" applyNumberFormat="1" applyFont="1" applyBorder="1" applyAlignment="1">
      <alignment vertical="top"/>
    </xf>
    <xf numFmtId="2" fontId="5" fillId="0" borderId="14" xfId="0" applyNumberFormat="1" applyFont="1" applyBorder="1" applyAlignment="1">
      <alignment/>
    </xf>
    <xf numFmtId="197" fontId="2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36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0" fillId="18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31" fillId="0" borderId="0" xfId="0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24" borderId="10" xfId="0" applyFont="1" applyFill="1" applyBorder="1" applyAlignment="1">
      <alignment horizontal="left" wrapText="1"/>
    </xf>
    <xf numFmtId="0" fontId="21" fillId="4" borderId="15" xfId="0" applyFont="1" applyFill="1" applyBorder="1" applyAlignment="1">
      <alignment horizontal="left" wrapText="1"/>
    </xf>
    <xf numFmtId="0" fontId="21" fillId="4" borderId="15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left"/>
    </xf>
    <xf numFmtId="0" fontId="2" fillId="0" borderId="11" xfId="0" applyFont="1" applyBorder="1" applyAlignment="1" quotePrefix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16" fillId="4" borderId="10" xfId="0" applyFont="1" applyFill="1" applyBorder="1" applyAlignment="1">
      <alignment vertical="top" wrapTex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9" fontId="5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0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1" fontId="5" fillId="0" borderId="13" xfId="4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vertical="top" wrapText="1"/>
    </xf>
    <xf numFmtId="10" fontId="6" fillId="25" borderId="13" xfId="0" applyNumberFormat="1" applyFont="1" applyFill="1" applyBorder="1" applyAlignment="1">
      <alignment horizontal="center" vertical="top" wrapText="1"/>
    </xf>
    <xf numFmtId="9" fontId="6" fillId="25" borderId="13" xfId="0" applyNumberFormat="1" applyFont="1" applyFill="1" applyBorder="1" applyAlignment="1">
      <alignment horizontal="center" vertical="top" wrapText="1"/>
    </xf>
    <xf numFmtId="0" fontId="6" fillId="25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vertical="top" wrapText="1"/>
    </xf>
    <xf numFmtId="10" fontId="5" fillId="0" borderId="13" xfId="0" applyNumberFormat="1" applyFont="1" applyFill="1" applyBorder="1" applyAlignment="1">
      <alignment horizontal="center" vertical="top" wrapText="1"/>
    </xf>
    <xf numFmtId="9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9" fontId="5" fillId="0" borderId="13" xfId="0" applyNumberFormat="1" applyFont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wrapText="1"/>
    </xf>
    <xf numFmtId="0" fontId="5" fillId="24" borderId="13" xfId="0" applyFont="1" applyFill="1" applyBorder="1" applyAlignment="1">
      <alignment horizontal="center" vertical="top" wrapText="1"/>
    </xf>
    <xf numFmtId="9" fontId="5" fillId="24" borderId="13" xfId="0" applyNumberFormat="1" applyFont="1" applyFill="1" applyBorder="1" applyAlignment="1">
      <alignment horizontal="center" vertical="top" wrapText="1"/>
    </xf>
    <xf numFmtId="0" fontId="5" fillId="26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0" fillId="25" borderId="13" xfId="0" applyFill="1" applyBorder="1" applyAlignment="1">
      <alignment/>
    </xf>
    <xf numFmtId="0" fontId="6" fillId="25" borderId="37" xfId="0" applyFont="1" applyFill="1" applyBorder="1" applyAlignment="1">
      <alignment horizontal="center" vertical="top" wrapText="1"/>
    </xf>
    <xf numFmtId="0" fontId="0" fillId="25" borderId="13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5" fillId="25" borderId="13" xfId="0" applyFont="1" applyFill="1" applyBorder="1" applyAlignment="1">
      <alignment vertical="top" wrapText="1"/>
    </xf>
    <xf numFmtId="0" fontId="5" fillId="25" borderId="37" xfId="0" applyFont="1" applyFill="1" applyBorder="1" applyAlignment="1">
      <alignment horizontal="center" vertical="top" wrapText="1"/>
    </xf>
    <xf numFmtId="0" fontId="5" fillId="24" borderId="37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/>
    </xf>
    <xf numFmtId="0" fontId="10" fillId="25" borderId="13" xfId="0" applyFont="1" applyFill="1" applyBorder="1" applyAlignment="1">
      <alignment vertical="top" wrapText="1"/>
    </xf>
    <xf numFmtId="0" fontId="6" fillId="25" borderId="0" xfId="0" applyFont="1" applyFill="1" applyAlignment="1">
      <alignment/>
    </xf>
    <xf numFmtId="9" fontId="5" fillId="0" borderId="13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horizontal="left"/>
    </xf>
    <xf numFmtId="9" fontId="5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0" fontId="7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9" fontId="5" fillId="0" borderId="13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5" fillId="26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/>
    </xf>
    <xf numFmtId="0" fontId="41" fillId="25" borderId="13" xfId="0" applyFont="1" applyFill="1" applyBorder="1" applyAlignment="1">
      <alignment/>
    </xf>
    <xf numFmtId="0" fontId="41" fillId="25" borderId="13" xfId="0" applyFont="1" applyFill="1" applyBorder="1" applyAlignment="1">
      <alignment horizontal="center"/>
    </xf>
    <xf numFmtId="0" fontId="5" fillId="26" borderId="37" xfId="0" applyFont="1" applyFill="1" applyBorder="1" applyAlignment="1">
      <alignment horizontal="center" vertical="top" wrapText="1"/>
    </xf>
    <xf numFmtId="9" fontId="7" fillId="0" borderId="13" xfId="0" applyNumberFormat="1" applyFont="1" applyBorder="1" applyAlignment="1">
      <alignment horizontal="center"/>
    </xf>
    <xf numFmtId="9" fontId="7" fillId="24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9" fontId="0" fillId="0" borderId="13" xfId="0" applyNumberFormat="1" applyBorder="1" applyAlignment="1">
      <alignment horizontal="center"/>
    </xf>
    <xf numFmtId="0" fontId="5" fillId="25" borderId="13" xfId="0" applyFont="1" applyFill="1" applyBorder="1" applyAlignment="1">
      <alignment horizontal="center" vertical="top" wrapText="1"/>
    </xf>
    <xf numFmtId="9" fontId="5" fillId="0" borderId="12" xfId="0" applyNumberFormat="1" applyFont="1" applyBorder="1" applyAlignment="1">
      <alignment horizontal="center"/>
    </xf>
    <xf numFmtId="0" fontId="5" fillId="25" borderId="13" xfId="0" applyFont="1" applyFill="1" applyBorder="1" applyAlignment="1">
      <alignment/>
    </xf>
    <xf numFmtId="9" fontId="7" fillId="25" borderId="13" xfId="0" applyNumberFormat="1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37" xfId="0" applyFont="1" applyBorder="1" applyAlignment="1">
      <alignment horizontal="center" vertical="top" wrapText="1"/>
    </xf>
    <xf numFmtId="0" fontId="32" fillId="26" borderId="37" xfId="0" applyFont="1" applyFill="1" applyBorder="1" applyAlignment="1">
      <alignment horizontal="center" vertical="top" wrapText="1"/>
    </xf>
    <xf numFmtId="0" fontId="5" fillId="26" borderId="0" xfId="0" applyFont="1" applyFill="1" applyBorder="1" applyAlignment="1">
      <alignment vertical="top" wrapText="1"/>
    </xf>
    <xf numFmtId="0" fontId="5" fillId="26" borderId="0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26" borderId="0" xfId="0" applyFont="1" applyFill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26" borderId="13" xfId="0" applyFont="1" applyFill="1" applyBorder="1" applyAlignment="1">
      <alignment horizontal="center" vertical="top" wrapText="1"/>
    </xf>
    <xf numFmtId="9" fontId="2" fillId="0" borderId="13" xfId="0" applyNumberFormat="1" applyFont="1" applyBorder="1" applyAlignment="1">
      <alignment horizontal="center"/>
    </xf>
    <xf numFmtId="0" fontId="10" fillId="25" borderId="13" xfId="0" applyFont="1" applyFill="1" applyBorder="1" applyAlignment="1">
      <alignment/>
    </xf>
    <xf numFmtId="9" fontId="10" fillId="25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6" fillId="25" borderId="13" xfId="0" applyNumberFormat="1" applyFont="1" applyFill="1" applyBorder="1" applyAlignment="1">
      <alignment horizontal="center" vertical="top" wrapText="1"/>
    </xf>
    <xf numFmtId="0" fontId="6" fillId="25" borderId="13" xfId="0" applyFont="1" applyFill="1" applyBorder="1" applyAlignment="1">
      <alignment/>
    </xf>
    <xf numFmtId="9" fontId="6" fillId="25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9" fontId="6" fillId="25" borderId="13" xfId="0" applyNumberFormat="1" applyFont="1" applyFill="1" applyBorder="1" applyAlignment="1">
      <alignment horizontal="center" wrapText="1"/>
    </xf>
    <xf numFmtId="9" fontId="5" fillId="25" borderId="13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2" fillId="25" borderId="13" xfId="0" applyFont="1" applyFill="1" applyBorder="1" applyAlignment="1">
      <alignment vertical="top" wrapText="1"/>
    </xf>
    <xf numFmtId="10" fontId="42" fillId="25" borderId="13" xfId="0" applyNumberFormat="1" applyFont="1" applyFill="1" applyBorder="1" applyAlignment="1">
      <alignment horizontal="center" wrapText="1"/>
    </xf>
    <xf numFmtId="9" fontId="42" fillId="25" borderId="13" xfId="0" applyNumberFormat="1" applyFont="1" applyFill="1" applyBorder="1" applyAlignment="1">
      <alignment horizontal="center" wrapText="1"/>
    </xf>
    <xf numFmtId="0" fontId="42" fillId="25" borderId="13" xfId="0" applyFont="1" applyFill="1" applyBorder="1" applyAlignment="1">
      <alignment horizontal="center" vertical="top" wrapText="1"/>
    </xf>
    <xf numFmtId="0" fontId="32" fillId="25" borderId="13" xfId="0" applyFont="1" applyFill="1" applyBorder="1" applyAlignment="1">
      <alignment vertical="top" wrapText="1"/>
    </xf>
    <xf numFmtId="0" fontId="32" fillId="25" borderId="13" xfId="0" applyFont="1" applyFill="1" applyBorder="1" applyAlignment="1">
      <alignment horizontal="center" vertical="top" wrapText="1"/>
    </xf>
    <xf numFmtId="0" fontId="43" fillId="25" borderId="13" xfId="0" applyFont="1" applyFill="1" applyBorder="1" applyAlignment="1">
      <alignment/>
    </xf>
    <xf numFmtId="0" fontId="43" fillId="25" borderId="13" xfId="0" applyFont="1" applyFill="1" applyBorder="1" applyAlignment="1">
      <alignment horizontal="center"/>
    </xf>
    <xf numFmtId="0" fontId="42" fillId="26" borderId="13" xfId="0" applyFont="1" applyFill="1" applyBorder="1" applyAlignment="1">
      <alignment vertical="top" wrapText="1"/>
    </xf>
    <xf numFmtId="0" fontId="32" fillId="26" borderId="13" xfId="0" applyFont="1" applyFill="1" applyBorder="1" applyAlignment="1">
      <alignment vertical="top" wrapText="1"/>
    </xf>
    <xf numFmtId="0" fontId="44" fillId="0" borderId="13" xfId="0" applyFont="1" applyBorder="1" applyAlignment="1">
      <alignment/>
    </xf>
    <xf numFmtId="9" fontId="44" fillId="0" borderId="13" xfId="0" applyNumberFormat="1" applyFont="1" applyBorder="1" applyAlignment="1">
      <alignment horizontal="center"/>
    </xf>
    <xf numFmtId="9" fontId="5" fillId="26" borderId="13" xfId="0" applyNumberFormat="1" applyFont="1" applyFill="1" applyBorder="1" applyAlignment="1">
      <alignment horizontal="center" vertical="top" wrapText="1"/>
    </xf>
    <xf numFmtId="0" fontId="6" fillId="25" borderId="13" xfId="0" applyFont="1" applyFill="1" applyBorder="1" applyAlignment="1">
      <alignment horizontal="center" vertical="center" wrapText="1"/>
    </xf>
    <xf numFmtId="49" fontId="26" fillId="25" borderId="13" xfId="0" applyNumberFormat="1" applyFont="1" applyFill="1" applyBorder="1" applyAlignment="1">
      <alignment/>
    </xf>
    <xf numFmtId="49" fontId="26" fillId="25" borderId="13" xfId="0" applyNumberFormat="1" applyFont="1" applyFill="1" applyBorder="1" applyAlignment="1">
      <alignment horizontal="center"/>
    </xf>
    <xf numFmtId="49" fontId="23" fillId="0" borderId="13" xfId="0" applyNumberFormat="1" applyFont="1" applyBorder="1" applyAlignment="1">
      <alignment/>
    </xf>
    <xf numFmtId="49" fontId="23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justify" vertical="justify"/>
    </xf>
    <xf numFmtId="49" fontId="23" fillId="25" borderId="13" xfId="0" applyNumberFormat="1" applyFont="1" applyFill="1" applyBorder="1" applyAlignment="1">
      <alignment/>
    </xf>
    <xf numFmtId="49" fontId="23" fillId="26" borderId="13" xfId="0" applyNumberFormat="1" applyFont="1" applyFill="1" applyBorder="1" applyAlignment="1">
      <alignment/>
    </xf>
    <xf numFmtId="0" fontId="3" fillId="26" borderId="13" xfId="0" applyFont="1" applyFill="1" applyBorder="1" applyAlignment="1">
      <alignment horizontal="center" vertical="top" wrapText="1"/>
    </xf>
    <xf numFmtId="49" fontId="26" fillId="25" borderId="37" xfId="0" applyNumberFormat="1" applyFont="1" applyFill="1" applyBorder="1" applyAlignment="1">
      <alignment/>
    </xf>
    <xf numFmtId="0" fontId="41" fillId="25" borderId="0" xfId="0" applyFont="1" applyFill="1" applyAlignment="1">
      <alignment/>
    </xf>
    <xf numFmtId="9" fontId="21" fillId="0" borderId="13" xfId="0" applyNumberFormat="1" applyFont="1" applyBorder="1" applyAlignment="1">
      <alignment horizontal="center" wrapText="1"/>
    </xf>
    <xf numFmtId="0" fontId="32" fillId="0" borderId="13" xfId="0" applyFont="1" applyBorder="1" applyAlignment="1">
      <alignment vertical="top" wrapText="1"/>
    </xf>
    <xf numFmtId="9" fontId="32" fillId="0" borderId="13" xfId="0" applyNumberFormat="1" applyFont="1" applyBorder="1" applyAlignment="1">
      <alignment horizontal="center" wrapText="1"/>
    </xf>
    <xf numFmtId="0" fontId="6" fillId="25" borderId="13" xfId="0" applyFont="1" applyFill="1" applyBorder="1" applyAlignment="1">
      <alignment horizontal="left" vertical="top" wrapText="1"/>
    </xf>
    <xf numFmtId="10" fontId="6" fillId="25" borderId="13" xfId="0" applyNumberFormat="1" applyFont="1" applyFill="1" applyBorder="1" applyAlignment="1">
      <alignment horizontal="left" vertical="top" wrapText="1"/>
    </xf>
    <xf numFmtId="10" fontId="5" fillId="26" borderId="13" xfId="0" applyNumberFormat="1" applyFont="1" applyFill="1" applyBorder="1" applyAlignment="1">
      <alignment horizontal="left" vertical="top" wrapText="1"/>
    </xf>
    <xf numFmtId="0" fontId="5" fillId="26" borderId="13" xfId="0" applyFont="1" applyFill="1" applyBorder="1" applyAlignment="1">
      <alignment horizontal="left" vertical="top" wrapText="1"/>
    </xf>
    <xf numFmtId="9" fontId="10" fillId="25" borderId="13" xfId="0" applyNumberFormat="1" applyFont="1" applyFill="1" applyBorder="1" applyAlignment="1">
      <alignment horizontal="center" vertical="top" wrapText="1"/>
    </xf>
    <xf numFmtId="0" fontId="5" fillId="26" borderId="13" xfId="0" applyNumberFormat="1" applyFont="1" applyFill="1" applyBorder="1" applyAlignment="1">
      <alignment vertical="top" wrapText="1"/>
    </xf>
    <xf numFmtId="0" fontId="32" fillId="0" borderId="13" xfId="0" applyFont="1" applyFill="1" applyBorder="1" applyAlignment="1">
      <alignment vertical="top" wrapText="1"/>
    </xf>
    <xf numFmtId="9" fontId="32" fillId="0" borderId="13" xfId="0" applyNumberFormat="1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10" fillId="25" borderId="13" xfId="0" applyFont="1" applyFill="1" applyBorder="1" applyAlignment="1">
      <alignment horizontal="center" vertical="top" wrapText="1"/>
    </xf>
    <xf numFmtId="0" fontId="32" fillId="26" borderId="13" xfId="0" applyFont="1" applyFill="1" applyBorder="1" applyAlignment="1">
      <alignment horizontal="center" vertical="top" shrinkToFit="1"/>
    </xf>
    <xf numFmtId="0" fontId="41" fillId="25" borderId="0" xfId="0" applyFont="1" applyFill="1" applyAlignment="1">
      <alignment horizontal="center"/>
    </xf>
    <xf numFmtId="0" fontId="5" fillId="24" borderId="1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5" fillId="0" borderId="13" xfId="0" applyFont="1" applyBorder="1" applyAlignment="1">
      <alignment/>
    </xf>
    <xf numFmtId="10" fontId="5" fillId="0" borderId="13" xfId="0" applyNumberFormat="1" applyFont="1" applyBorder="1" applyAlignment="1">
      <alignment horizontal="left" vertical="top" wrapText="1"/>
    </xf>
    <xf numFmtId="9" fontId="5" fillId="0" borderId="13" xfId="0" applyNumberFormat="1" applyFont="1" applyBorder="1" applyAlignment="1">
      <alignment horizontal="left" vertical="top" wrapText="1"/>
    </xf>
    <xf numFmtId="9" fontId="5" fillId="0" borderId="0" xfId="0" applyNumberFormat="1" applyFont="1" applyBorder="1" applyAlignment="1">
      <alignment horizontal="left" vertical="top" wrapText="1"/>
    </xf>
    <xf numFmtId="10" fontId="45" fillId="0" borderId="13" xfId="0" applyNumberFormat="1" applyFont="1" applyBorder="1" applyAlignment="1">
      <alignment horizontal="left" vertical="top" wrapText="1"/>
    </xf>
    <xf numFmtId="9" fontId="45" fillId="0" borderId="13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left"/>
    </xf>
    <xf numFmtId="9" fontId="5" fillId="0" borderId="13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/>
    </xf>
    <xf numFmtId="0" fontId="47" fillId="0" borderId="13" xfId="0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/>
    </xf>
    <xf numFmtId="49" fontId="23" fillId="0" borderId="19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49" fontId="23" fillId="0" borderId="37" xfId="0" applyNumberFormat="1" applyFont="1" applyBorder="1" applyAlignment="1">
      <alignment/>
    </xf>
    <xf numFmtId="49" fontId="23" fillId="0" borderId="18" xfId="0" applyNumberFormat="1" applyFont="1" applyBorder="1" applyAlignment="1">
      <alignment/>
    </xf>
    <xf numFmtId="49" fontId="24" fillId="0" borderId="13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left"/>
    </xf>
    <xf numFmtId="9" fontId="5" fillId="0" borderId="30" xfId="0" applyNumberFormat="1" applyFont="1" applyBorder="1" applyAlignment="1">
      <alignment horizontal="left"/>
    </xf>
    <xf numFmtId="0" fontId="45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left" vertical="top" wrapText="1"/>
    </xf>
    <xf numFmtId="0" fontId="5" fillId="0" borderId="37" xfId="0" applyFont="1" applyBorder="1" applyAlignment="1">
      <alignment vertical="top" wrapText="1"/>
    </xf>
    <xf numFmtId="9" fontId="5" fillId="0" borderId="13" xfId="0" applyNumberFormat="1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/>
    </xf>
    <xf numFmtId="1" fontId="5" fillId="0" borderId="13" xfId="0" applyNumberFormat="1" applyFont="1" applyBorder="1" applyAlignment="1">
      <alignment horizontal="left" vertical="top" wrapText="1"/>
    </xf>
    <xf numFmtId="0" fontId="45" fillId="0" borderId="22" xfId="0" applyFont="1" applyBorder="1" applyAlignment="1">
      <alignment vertical="top" wrapText="1"/>
    </xf>
    <xf numFmtId="0" fontId="5" fillId="0" borderId="11" xfId="48" applyFont="1" applyBorder="1" applyAlignment="1">
      <alignment vertical="top"/>
      <protection/>
    </xf>
    <xf numFmtId="0" fontId="2" fillId="0" borderId="12" xfId="48" applyFont="1" applyBorder="1" applyAlignment="1">
      <alignment vertical="top"/>
      <protection/>
    </xf>
    <xf numFmtId="49" fontId="20" fillId="0" borderId="0" xfId="0" applyNumberFormat="1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Alignment="1">
      <alignment/>
    </xf>
    <xf numFmtId="0" fontId="24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 horizontal="left"/>
    </xf>
    <xf numFmtId="9" fontId="24" fillId="0" borderId="13" xfId="0" applyNumberFormat="1" applyFont="1" applyBorder="1" applyAlignment="1">
      <alignment horizontal="center"/>
    </xf>
    <xf numFmtId="49" fontId="24" fillId="0" borderId="11" xfId="0" applyNumberFormat="1" applyFont="1" applyFill="1" applyBorder="1" applyAlignment="1">
      <alignment vertical="top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10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49" fontId="24" fillId="0" borderId="11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/>
    </xf>
    <xf numFmtId="49" fontId="24" fillId="0" borderId="14" xfId="0" applyNumberFormat="1" applyFont="1" applyFill="1" applyBorder="1" applyAlignment="1">
      <alignment wrapText="1"/>
    </xf>
    <xf numFmtId="0" fontId="23" fillId="0" borderId="13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2" xfId="0" applyFont="1" applyBorder="1" applyAlignment="1">
      <alignment/>
    </xf>
    <xf numFmtId="49" fontId="24" fillId="0" borderId="13" xfId="0" applyNumberFormat="1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 horizontal="left" vertical="top" wrapText="1"/>
    </xf>
    <xf numFmtId="49" fontId="24" fillId="0" borderId="13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left"/>
    </xf>
    <xf numFmtId="49" fontId="24" fillId="0" borderId="10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left"/>
    </xf>
    <xf numFmtId="49" fontId="24" fillId="0" borderId="12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left" wrapText="1"/>
    </xf>
    <xf numFmtId="49" fontId="24" fillId="0" borderId="12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31" fillId="0" borderId="13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wrapText="1"/>
    </xf>
    <xf numFmtId="0" fontId="5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4" fillId="0" borderId="11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54" fillId="0" borderId="13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left" vertical="top" wrapText="1"/>
    </xf>
    <xf numFmtId="49" fontId="24" fillId="0" borderId="15" xfId="0" applyNumberFormat="1" applyFont="1" applyFill="1" applyBorder="1" applyAlignment="1">
      <alignment vertical="top" wrapText="1"/>
    </xf>
    <xf numFmtId="49" fontId="24" fillId="0" borderId="15" xfId="0" applyNumberFormat="1" applyFont="1" applyFill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left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57" fillId="0" borderId="10" xfId="0" applyFont="1" applyFill="1" applyBorder="1" applyAlignment="1">
      <alignment wrapText="1"/>
    </xf>
    <xf numFmtId="0" fontId="58" fillId="0" borderId="22" xfId="0" applyFont="1" applyFill="1" applyBorder="1" applyAlignment="1">
      <alignment wrapText="1"/>
    </xf>
    <xf numFmtId="0" fontId="23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57" fillId="0" borderId="11" xfId="0" applyFont="1" applyFill="1" applyBorder="1" applyAlignment="1">
      <alignment wrapText="1"/>
    </xf>
    <xf numFmtId="0" fontId="59" fillId="0" borderId="22" xfId="0" applyFont="1" applyFill="1" applyBorder="1" applyAlignment="1">
      <alignment wrapText="1"/>
    </xf>
    <xf numFmtId="0" fontId="60" fillId="0" borderId="11" xfId="0" applyFont="1" applyBorder="1" applyAlignment="1">
      <alignment/>
    </xf>
    <xf numFmtId="0" fontId="31" fillId="0" borderId="22" xfId="0" applyFont="1" applyBorder="1" applyAlignment="1">
      <alignment/>
    </xf>
    <xf numFmtId="0" fontId="25" fillId="0" borderId="13" xfId="0" applyFont="1" applyBorder="1" applyAlignment="1">
      <alignment/>
    </xf>
    <xf numFmtId="0" fontId="57" fillId="0" borderId="11" xfId="0" applyFont="1" applyFill="1" applyBorder="1" applyAlignment="1">
      <alignment/>
    </xf>
    <xf numFmtId="49" fontId="57" fillId="0" borderId="22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left" vertical="top" wrapText="1"/>
    </xf>
    <xf numFmtId="49" fontId="31" fillId="0" borderId="13" xfId="0" applyNumberFormat="1" applyFont="1" applyFill="1" applyBorder="1" applyAlignment="1">
      <alignment horizontal="justify" vertical="justify"/>
    </xf>
    <xf numFmtId="0" fontId="57" fillId="0" borderId="11" xfId="0" applyFont="1" applyBorder="1" applyAlignment="1">
      <alignment/>
    </xf>
    <xf numFmtId="0" fontId="61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/>
    </xf>
    <xf numFmtId="0" fontId="31" fillId="0" borderId="0" xfId="0" applyFont="1" applyBorder="1" applyAlignment="1">
      <alignment/>
    </xf>
    <xf numFmtId="0" fontId="11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vertical="top"/>
    </xf>
    <xf numFmtId="0" fontId="57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vertical="top"/>
    </xf>
    <xf numFmtId="0" fontId="11" fillId="0" borderId="2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center"/>
    </xf>
    <xf numFmtId="0" fontId="57" fillId="0" borderId="11" xfId="0" applyFont="1" applyBorder="1" applyAlignment="1">
      <alignment wrapText="1"/>
    </xf>
    <xf numFmtId="0" fontId="57" fillId="0" borderId="13" xfId="0" applyFont="1" applyBorder="1" applyAlignment="1">
      <alignment/>
    </xf>
    <xf numFmtId="49" fontId="31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13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7" xfId="0" applyFont="1" applyBorder="1" applyAlignment="1">
      <alignment vertical="top" wrapText="1"/>
    </xf>
    <xf numFmtId="0" fontId="31" fillId="0" borderId="13" xfId="0" applyFont="1" applyBorder="1" applyAlignment="1">
      <alignment vertical="top" wrapText="1"/>
    </xf>
    <xf numFmtId="0" fontId="31" fillId="0" borderId="12" xfId="0" applyFont="1" applyBorder="1" applyAlignment="1">
      <alignment/>
    </xf>
    <xf numFmtId="0" fontId="60" fillId="0" borderId="12" xfId="0" applyFont="1" applyBorder="1" applyAlignment="1">
      <alignment/>
    </xf>
    <xf numFmtId="49" fontId="57" fillId="0" borderId="32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57" fillId="0" borderId="12" xfId="0" applyFont="1" applyBorder="1" applyAlignment="1">
      <alignment wrapText="1"/>
    </xf>
    <xf numFmtId="0" fontId="23" fillId="0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/>
    </xf>
    <xf numFmtId="0" fontId="57" fillId="0" borderId="10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left" wrapText="1"/>
    </xf>
    <xf numFmtId="0" fontId="3" fillId="0" borderId="22" xfId="0" applyFont="1" applyBorder="1" applyAlignment="1">
      <alignment/>
    </xf>
    <xf numFmtId="49" fontId="57" fillId="0" borderId="22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left"/>
    </xf>
    <xf numFmtId="0" fontId="57" fillId="0" borderId="22" xfId="0" applyFont="1" applyFill="1" applyBorder="1" applyAlignment="1">
      <alignment wrapText="1"/>
    </xf>
    <xf numFmtId="0" fontId="57" fillId="0" borderId="11" xfId="0" applyFont="1" applyBorder="1" applyAlignment="1">
      <alignment horizontal="left"/>
    </xf>
    <xf numFmtId="49" fontId="57" fillId="0" borderId="10" xfId="0" applyNumberFormat="1" applyFont="1" applyFill="1" applyBorder="1" applyAlignment="1">
      <alignment horizontal="left" wrapText="1"/>
    </xf>
    <xf numFmtId="49" fontId="57" fillId="0" borderId="32" xfId="0" applyNumberFormat="1" applyFont="1" applyFill="1" applyBorder="1" applyAlignment="1">
      <alignment vertical="top" wrapText="1"/>
    </xf>
    <xf numFmtId="49" fontId="57" fillId="0" borderId="11" xfId="0" applyNumberFormat="1" applyFont="1" applyFill="1" applyBorder="1" applyAlignment="1">
      <alignment horizontal="left"/>
    </xf>
    <xf numFmtId="0" fontId="11" fillId="0" borderId="22" xfId="0" applyFont="1" applyBorder="1" applyAlignment="1">
      <alignment/>
    </xf>
    <xf numFmtId="49" fontId="57" fillId="0" borderId="11" xfId="0" applyNumberFormat="1" applyFont="1" applyFill="1" applyBorder="1" applyAlignment="1">
      <alignment horizontal="left" wrapText="1"/>
    </xf>
    <xf numFmtId="49" fontId="57" fillId="0" borderId="10" xfId="0" applyNumberFormat="1" applyFont="1" applyFill="1" applyBorder="1" applyAlignment="1">
      <alignment wrapText="1"/>
    </xf>
    <xf numFmtId="49" fontId="57" fillId="0" borderId="11" xfId="0" applyNumberFormat="1" applyFont="1" applyFill="1" applyBorder="1" applyAlignment="1">
      <alignment/>
    </xf>
    <xf numFmtId="49" fontId="57" fillId="0" borderId="11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57" fillId="0" borderId="11" xfId="0" applyNumberFormat="1" applyFont="1" applyFill="1" applyBorder="1" applyAlignment="1">
      <alignment wrapText="1"/>
    </xf>
    <xf numFmtId="49" fontId="57" fillId="0" borderId="11" xfId="0" applyNumberFormat="1" applyFont="1" applyFill="1" applyBorder="1" applyAlignment="1">
      <alignment vertical="top" wrapText="1"/>
    </xf>
    <xf numFmtId="0" fontId="2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9" fontId="11" fillId="0" borderId="13" xfId="0" applyNumberFormat="1" applyFont="1" applyFill="1" applyBorder="1" applyAlignment="1">
      <alignment vertical="top" wrapText="1"/>
    </xf>
    <xf numFmtId="0" fontId="57" fillId="0" borderId="13" xfId="0" applyFont="1" applyFill="1" applyBorder="1" applyAlignment="1">
      <alignment vertical="top" wrapText="1"/>
    </xf>
    <xf numFmtId="0" fontId="60" fillId="0" borderId="0" xfId="0" applyFont="1" applyBorder="1" applyAlignment="1">
      <alignment/>
    </xf>
    <xf numFmtId="0" fontId="23" fillId="0" borderId="16" xfId="0" applyFont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 vertical="top" wrapText="1"/>
    </xf>
    <xf numFmtId="49" fontId="31" fillId="0" borderId="24" xfId="0" applyNumberFormat="1" applyFont="1" applyFill="1" applyBorder="1" applyAlignment="1">
      <alignment vertical="top" wrapText="1"/>
    </xf>
    <xf numFmtId="49" fontId="31" fillId="0" borderId="0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 horizontal="left" vertical="top" wrapText="1"/>
    </xf>
    <xf numFmtId="0" fontId="60" fillId="0" borderId="0" xfId="0" applyFont="1" applyAlignment="1">
      <alignment/>
    </xf>
    <xf numFmtId="0" fontId="2" fillId="0" borderId="11" xfId="0" applyFont="1" applyBorder="1" applyAlignment="1">
      <alignment/>
    </xf>
    <xf numFmtId="49" fontId="24" fillId="0" borderId="1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/>
    </xf>
    <xf numFmtId="49" fontId="23" fillId="0" borderId="27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left"/>
    </xf>
    <xf numFmtId="49" fontId="23" fillId="0" borderId="27" xfId="0" applyNumberFormat="1" applyFont="1" applyFill="1" applyBorder="1" applyAlignment="1">
      <alignment horizontal="left"/>
    </xf>
    <xf numFmtId="0" fontId="10" fillId="24" borderId="13" xfId="0" applyFont="1" applyFill="1" applyBorder="1" applyAlignment="1">
      <alignment horizontal="center" vertical="top" wrapText="1"/>
    </xf>
    <xf numFmtId="49" fontId="51" fillId="24" borderId="0" xfId="0" applyNumberFormat="1" applyFont="1" applyFill="1" applyAlignment="1">
      <alignment horizontal="center"/>
    </xf>
    <xf numFmtId="0" fontId="10" fillId="24" borderId="13" xfId="0" applyFont="1" applyFill="1" applyBorder="1" applyAlignment="1">
      <alignment horizontal="center" vertical="top"/>
    </xf>
    <xf numFmtId="0" fontId="10" fillId="24" borderId="13" xfId="0" applyFont="1" applyFill="1" applyBorder="1" applyAlignment="1">
      <alignment horizontal="center"/>
    </xf>
    <xf numFmtId="0" fontId="51" fillId="24" borderId="13" xfId="0" applyFont="1" applyFill="1" applyBorder="1" applyAlignment="1">
      <alignment horizontal="center"/>
    </xf>
    <xf numFmtId="9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9" fontId="24" fillId="0" borderId="11" xfId="0" applyNumberFormat="1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9" fontId="2" fillId="0" borderId="10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 vertical="top" wrapText="1"/>
    </xf>
    <xf numFmtId="49" fontId="51" fillId="24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10" fontId="2" fillId="0" borderId="10" xfId="0" applyNumberFormat="1" applyFont="1" applyFill="1" applyBorder="1" applyAlignment="1">
      <alignment horizontal="center" vertical="top" wrapText="1"/>
    </xf>
    <xf numFmtId="10" fontId="2" fillId="0" borderId="11" xfId="0" applyNumberFormat="1" applyFont="1" applyFill="1" applyBorder="1" applyAlignment="1">
      <alignment horizontal="center" vertical="top" wrapText="1"/>
    </xf>
    <xf numFmtId="10" fontId="10" fillId="0" borderId="11" xfId="0" applyNumberFormat="1" applyFont="1" applyFill="1" applyBorder="1" applyAlignment="1">
      <alignment horizontal="center" vertical="top" wrapText="1"/>
    </xf>
    <xf numFmtId="9" fontId="10" fillId="0" borderId="11" xfId="0" applyNumberFormat="1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justify" vertical="justify"/>
    </xf>
    <xf numFmtId="0" fontId="52" fillId="0" borderId="10" xfId="0" applyFont="1" applyFill="1" applyBorder="1" applyAlignment="1">
      <alignment horizontal="left" wrapText="1"/>
    </xf>
    <xf numFmtId="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/>
    </xf>
    <xf numFmtId="10" fontId="2" fillId="0" borderId="12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 quotePrefix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10" fontId="10" fillId="0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10" fontId="10" fillId="0" borderId="12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top" wrapText="1"/>
    </xf>
    <xf numFmtId="0" fontId="23" fillId="0" borderId="11" xfId="0" applyFont="1" applyBorder="1" applyAlignment="1">
      <alignment/>
    </xf>
    <xf numFmtId="49" fontId="24" fillId="0" borderId="1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4" fillId="0" borderId="10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49" fontId="24" fillId="0" borderId="10" xfId="0" applyNumberFormat="1" applyFont="1" applyFill="1" applyBorder="1" applyAlignment="1">
      <alignment horizontal="left" vertical="top" wrapText="1"/>
    </xf>
    <xf numFmtId="192" fontId="2" fillId="0" borderId="10" xfId="42" applyFont="1" applyFill="1" applyBorder="1" applyAlignment="1">
      <alignment horizontal="center" vertical="top" wrapText="1"/>
    </xf>
    <xf numFmtId="199" fontId="2" fillId="0" borderId="10" xfId="42" applyNumberFormat="1" applyFont="1" applyFill="1" applyBorder="1" applyAlignment="1">
      <alignment horizontal="left" vertical="top" wrapText="1" indent="1"/>
    </xf>
    <xf numFmtId="0" fontId="10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44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9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49" fontId="24" fillId="0" borderId="12" xfId="0" applyNumberFormat="1" applyFont="1" applyFill="1" applyBorder="1" applyAlignment="1">
      <alignment horizontal="left"/>
    </xf>
    <xf numFmtId="0" fontId="10" fillId="24" borderId="10" xfId="0" applyFont="1" applyFill="1" applyBorder="1" applyAlignment="1">
      <alignment horizontal="center"/>
    </xf>
    <xf numFmtId="0" fontId="2" fillId="26" borderId="11" xfId="0" applyFont="1" applyFill="1" applyBorder="1" applyAlignment="1">
      <alignment vertical="top" wrapText="1"/>
    </xf>
    <xf numFmtId="10" fontId="2" fillId="0" borderId="11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51" fillId="24" borderId="10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/>
    </xf>
    <xf numFmtId="49" fontId="24" fillId="0" borderId="21" xfId="0" applyNumberFormat="1" applyFont="1" applyFill="1" applyBorder="1" applyAlignment="1">
      <alignment horizontal="left"/>
    </xf>
    <xf numFmtId="49" fontId="24" fillId="24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/>
    </xf>
    <xf numFmtId="49" fontId="24" fillId="0" borderId="17" xfId="0" applyNumberFormat="1" applyFont="1" applyFill="1" applyBorder="1" applyAlignment="1">
      <alignment wrapText="1"/>
    </xf>
    <xf numFmtId="49" fontId="24" fillId="0" borderId="18" xfId="0" applyNumberFormat="1" applyFont="1" applyFill="1" applyBorder="1" applyAlignment="1">
      <alignment/>
    </xf>
    <xf numFmtId="49" fontId="51" fillId="24" borderId="12" xfId="0" applyNumberFormat="1" applyFont="1" applyFill="1" applyBorder="1" applyAlignment="1">
      <alignment horizontal="center" vertical="top" wrapText="1"/>
    </xf>
    <xf numFmtId="49" fontId="24" fillId="11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left" wrapText="1"/>
    </xf>
    <xf numFmtId="49" fontId="24" fillId="0" borderId="18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9" fontId="5" fillId="0" borderId="11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/>
    </xf>
    <xf numFmtId="49" fontId="24" fillId="0" borderId="10" xfId="51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4" fillId="0" borderId="12" xfId="0" applyNumberFormat="1" applyFont="1" applyBorder="1" applyAlignment="1">
      <alignment/>
    </xf>
    <xf numFmtId="49" fontId="44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wrapText="1"/>
    </xf>
    <xf numFmtId="0" fontId="2" fillId="24" borderId="11" xfId="0" applyFont="1" applyFill="1" applyBorder="1" applyAlignment="1">
      <alignment vertical="top" wrapText="1"/>
    </xf>
    <xf numFmtId="0" fontId="3" fillId="0" borderId="15" xfId="0" applyFont="1" applyBorder="1" applyAlignment="1">
      <alignment horizontal="left"/>
    </xf>
    <xf numFmtId="0" fontId="24" fillId="0" borderId="15" xfId="0" applyFont="1" applyFill="1" applyBorder="1" applyAlignment="1">
      <alignment/>
    </xf>
    <xf numFmtId="49" fontId="57" fillId="24" borderId="15" xfId="0" applyNumberFormat="1" applyFont="1" applyFill="1" applyBorder="1" applyAlignment="1">
      <alignment horizontal="center"/>
    </xf>
    <xf numFmtId="49" fontId="24" fillId="0" borderId="15" xfId="0" applyNumberFormat="1" applyFont="1" applyBorder="1" applyAlignment="1">
      <alignment/>
    </xf>
    <xf numFmtId="0" fontId="31" fillId="0" borderId="15" xfId="0" applyFont="1" applyBorder="1" applyAlignment="1">
      <alignment horizontal="left"/>
    </xf>
    <xf numFmtId="0" fontId="24" fillId="0" borderId="15" xfId="0" applyFont="1" applyBorder="1" applyAlignment="1">
      <alignment/>
    </xf>
    <xf numFmtId="49" fontId="24" fillId="0" borderId="15" xfId="0" applyNumberFormat="1" applyFont="1" applyFill="1" applyBorder="1" applyAlignment="1">
      <alignment/>
    </xf>
    <xf numFmtId="49" fontId="57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9" fontId="2" fillId="0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/>
    </xf>
    <xf numFmtId="0" fontId="2" fillId="26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9" fontId="24" fillId="0" borderId="15" xfId="0" applyNumberFormat="1" applyFont="1" applyFill="1" applyBorder="1" applyAlignment="1">
      <alignment wrapText="1"/>
    </xf>
    <xf numFmtId="0" fontId="3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31" fillId="24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 vertical="top" wrapText="1"/>
    </xf>
    <xf numFmtId="49" fontId="31" fillId="0" borderId="15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3" fillId="0" borderId="15" xfId="0" applyNumberFormat="1" applyFont="1" applyFill="1" applyBorder="1" applyAlignment="1">
      <alignment horizontal="left"/>
    </xf>
    <xf numFmtId="0" fontId="57" fillId="24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left"/>
    </xf>
    <xf numFmtId="9" fontId="2" fillId="0" borderId="15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 vertical="top" wrapText="1"/>
    </xf>
    <xf numFmtId="49" fontId="24" fillId="0" borderId="15" xfId="0" applyNumberFormat="1" applyFont="1" applyFill="1" applyBorder="1" applyAlignment="1">
      <alignment horizontal="justify" vertical="justify"/>
    </xf>
    <xf numFmtId="10" fontId="10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9" fontId="2" fillId="0" borderId="15" xfId="0" applyNumberFormat="1" applyFont="1" applyFill="1" applyBorder="1" applyAlignment="1" quotePrefix="1">
      <alignment horizontal="center" vertical="top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2" fillId="0" borderId="15" xfId="0" applyNumberFormat="1" applyFont="1" applyFill="1" applyBorder="1" applyAlignment="1" quotePrefix="1">
      <alignment horizontal="center" vertical="top"/>
    </xf>
    <xf numFmtId="0" fontId="3" fillId="0" borderId="15" xfId="0" applyFont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31" fillId="0" borderId="15" xfId="0" applyNumberFormat="1" applyFont="1" applyFill="1" applyBorder="1" applyAlignment="1">
      <alignment/>
    </xf>
    <xf numFmtId="192" fontId="2" fillId="0" borderId="15" xfId="42" applyFont="1" applyFill="1" applyBorder="1" applyAlignment="1">
      <alignment horizontal="center" vertical="top" wrapText="1"/>
    </xf>
    <xf numFmtId="199" fontId="2" fillId="0" borderId="15" xfId="42" applyNumberFormat="1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horizontal="center" vertical="top"/>
    </xf>
    <xf numFmtId="9" fontId="2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/>
    </xf>
    <xf numFmtId="0" fontId="11" fillId="24" borderId="15" xfId="0" applyFont="1" applyFill="1" applyBorder="1" applyAlignment="1">
      <alignment horizontal="center"/>
    </xf>
    <xf numFmtId="0" fontId="24" fillId="0" borderId="15" xfId="0" applyFont="1" applyBorder="1" applyAlignment="1">
      <alignment shrinkToFit="1"/>
    </xf>
    <xf numFmtId="9" fontId="2" fillId="0" borderId="1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31" fillId="0" borderId="15" xfId="0" applyNumberFormat="1" applyFont="1" applyFill="1" applyBorder="1" applyAlignment="1">
      <alignment horizontal="left" vertical="top" wrapText="1"/>
    </xf>
    <xf numFmtId="49" fontId="31" fillId="0" borderId="16" xfId="0" applyNumberFormat="1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 horizontal="center" vertical="top" wrapText="1"/>
    </xf>
    <xf numFmtId="49" fontId="52" fillId="0" borderId="15" xfId="0" applyNumberFormat="1" applyFont="1" applyFill="1" applyBorder="1" applyAlignment="1">
      <alignment horizontal="center" vertical="top" wrapText="1"/>
    </xf>
    <xf numFmtId="49" fontId="2" fillId="0" borderId="15" xfId="51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shrinkToFit="1"/>
    </xf>
    <xf numFmtId="49" fontId="3" fillId="0" borderId="15" xfId="0" applyNumberFormat="1" applyFont="1" applyFill="1" applyBorder="1" applyAlignment="1">
      <alignment horizontal="center" vertical="top" wrapText="1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9" fontId="24" fillId="0" borderId="15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wrapText="1"/>
    </xf>
    <xf numFmtId="49" fontId="24" fillId="0" borderId="14" xfId="0" applyNumberFormat="1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horizontal="left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54" fillId="0" borderId="16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4" fillId="0" borderId="14" xfId="0" applyNumberFormat="1" applyFont="1" applyFill="1" applyBorder="1" applyAlignment="1">
      <alignment/>
    </xf>
    <xf numFmtId="9" fontId="2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9" fontId="2" fillId="0" borderId="14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 wrapText="1"/>
    </xf>
    <xf numFmtId="192" fontId="2" fillId="0" borderId="14" xfId="42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 vertical="top" wrapText="1"/>
    </xf>
    <xf numFmtId="10" fontId="10" fillId="0" borderId="16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/>
    </xf>
    <xf numFmtId="0" fontId="28" fillId="0" borderId="14" xfId="0" applyFont="1" applyFill="1" applyBorder="1" applyAlignment="1">
      <alignment vertical="top"/>
    </xf>
    <xf numFmtId="0" fontId="16" fillId="24" borderId="14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top" wrapText="1"/>
    </xf>
    <xf numFmtId="0" fontId="51" fillId="24" borderId="14" xfId="0" applyFont="1" applyFill="1" applyBorder="1" applyAlignment="1">
      <alignment/>
    </xf>
    <xf numFmtId="0" fontId="51" fillId="24" borderId="15" xfId="0" applyFont="1" applyFill="1" applyBorder="1" applyAlignment="1">
      <alignment/>
    </xf>
    <xf numFmtId="0" fontId="10" fillId="0" borderId="15" xfId="0" applyFont="1" applyFill="1" applyBorder="1" applyAlignment="1">
      <alignment vertical="top" wrapText="1"/>
    </xf>
    <xf numFmtId="49" fontId="51" fillId="24" borderId="15" xfId="0" applyNumberFormat="1" applyFont="1" applyFill="1" applyBorder="1" applyAlignment="1">
      <alignment/>
    </xf>
    <xf numFmtId="0" fontId="10" fillId="24" borderId="15" xfId="0" applyFont="1" applyFill="1" applyBorder="1" applyAlignment="1">
      <alignment vertical="top" wrapText="1"/>
    </xf>
    <xf numFmtId="49" fontId="51" fillId="24" borderId="16" xfId="0" applyNumberFormat="1" applyFont="1" applyFill="1" applyBorder="1" applyAlignment="1">
      <alignment vertical="top" wrapText="1"/>
    </xf>
    <xf numFmtId="0" fontId="10" fillId="24" borderId="16" xfId="0" applyFont="1" applyFill="1" applyBorder="1" applyAlignment="1">
      <alignment/>
    </xf>
    <xf numFmtId="49" fontId="51" fillId="24" borderId="14" xfId="0" applyNumberFormat="1" applyFont="1" applyFill="1" applyBorder="1" applyAlignment="1">
      <alignment vertical="top" wrapText="1"/>
    </xf>
    <xf numFmtId="49" fontId="51" fillId="24" borderId="15" xfId="0" applyNumberFormat="1" applyFont="1" applyFill="1" applyBorder="1" applyAlignment="1">
      <alignment vertical="top" wrapText="1"/>
    </xf>
    <xf numFmtId="49" fontId="20" fillId="0" borderId="0" xfId="0" applyNumberFormat="1" applyFont="1" applyFill="1" applyAlignment="1">
      <alignment/>
    </xf>
    <xf numFmtId="9" fontId="2" fillId="0" borderId="16" xfId="0" applyNumberFormat="1" applyFont="1" applyFill="1" applyBorder="1" applyAlignment="1">
      <alignment horizontal="center"/>
    </xf>
    <xf numFmtId="9" fontId="2" fillId="0" borderId="16" xfId="0" applyNumberFormat="1" applyFont="1" applyFill="1" applyBorder="1" applyAlignment="1">
      <alignment horizontal="center" vertical="top" wrapText="1"/>
    </xf>
    <xf numFmtId="49" fontId="51" fillId="0" borderId="16" xfId="0" applyNumberFormat="1" applyFont="1" applyFill="1" applyBorder="1" applyAlignment="1">
      <alignment vertical="top" wrapText="1"/>
    </xf>
    <xf numFmtId="0" fontId="82" fillId="0" borderId="15" xfId="0" applyFont="1" applyFill="1" applyBorder="1" applyAlignment="1">
      <alignment vertical="top" wrapText="1"/>
    </xf>
    <xf numFmtId="0" fontId="82" fillId="0" borderId="15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/>
    </xf>
    <xf numFmtId="49" fontId="51" fillId="0" borderId="15" xfId="0" applyNumberFormat="1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20" fillId="0" borderId="11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/>
    </xf>
    <xf numFmtId="49" fontId="83" fillId="24" borderId="15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16" fillId="0" borderId="14" xfId="0" applyFont="1" applyBorder="1" applyAlignment="1">
      <alignment/>
    </xf>
    <xf numFmtId="0" fontId="16" fillId="24" borderId="15" xfId="0" applyFont="1" applyFill="1" applyBorder="1" applyAlignment="1">
      <alignment vertical="top" wrapText="1"/>
    </xf>
    <xf numFmtId="0" fontId="8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/>
    </xf>
    <xf numFmtId="0" fontId="16" fillId="0" borderId="16" xfId="0" applyFont="1" applyFill="1" applyBorder="1" applyAlignment="1">
      <alignment vertical="top"/>
    </xf>
    <xf numFmtId="49" fontId="16" fillId="0" borderId="16" xfId="0" applyNumberFormat="1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vertical="top" wrapText="1"/>
    </xf>
    <xf numFmtId="0" fontId="16" fillId="24" borderId="10" xfId="0" applyFont="1" applyFill="1" applyBorder="1" applyAlignment="1">
      <alignment/>
    </xf>
    <xf numFmtId="49" fontId="16" fillId="24" borderId="11" xfId="0" applyNumberFormat="1" applyFont="1" applyFill="1" applyBorder="1" applyAlignment="1">
      <alignment/>
    </xf>
    <xf numFmtId="9" fontId="16" fillId="24" borderId="11" xfId="0" applyNumberFormat="1" applyFont="1" applyFill="1" applyBorder="1" applyAlignment="1">
      <alignment horizontal="left"/>
    </xf>
    <xf numFmtId="0" fontId="16" fillId="24" borderId="11" xfId="0" applyFont="1" applyFill="1" applyBorder="1" applyAlignment="1">
      <alignment/>
    </xf>
    <xf numFmtId="49" fontId="16" fillId="24" borderId="0" xfId="0" applyNumberFormat="1" applyFont="1" applyFill="1" applyAlignment="1">
      <alignment/>
    </xf>
    <xf numFmtId="49" fontId="16" fillId="0" borderId="14" xfId="0" applyNumberFormat="1" applyFont="1" applyFill="1" applyBorder="1" applyAlignment="1">
      <alignment wrapText="1"/>
    </xf>
    <xf numFmtId="49" fontId="16" fillId="0" borderId="15" xfId="0" applyNumberFormat="1" applyFont="1" applyFill="1" applyBorder="1" applyAlignment="1">
      <alignment wrapText="1"/>
    </xf>
    <xf numFmtId="0" fontId="16" fillId="24" borderId="16" xfId="0" applyFont="1" applyFill="1" applyBorder="1" applyAlignment="1">
      <alignment/>
    </xf>
    <xf numFmtId="49" fontId="16" fillId="0" borderId="14" xfId="0" applyNumberFormat="1" applyFont="1" applyFill="1" applyBorder="1" applyAlignment="1">
      <alignment vertical="top" wrapText="1"/>
    </xf>
    <xf numFmtId="0" fontId="16" fillId="24" borderId="15" xfId="0" applyFont="1" applyFill="1" applyBorder="1" applyAlignment="1">
      <alignment vertical="top" wrapText="1"/>
    </xf>
    <xf numFmtId="0" fontId="16" fillId="24" borderId="16" xfId="0" applyFont="1" applyFill="1" applyBorder="1" applyAlignment="1">
      <alignment vertical="top" wrapText="1"/>
    </xf>
    <xf numFmtId="0" fontId="16" fillId="0" borderId="16" xfId="0" applyFont="1" applyBorder="1" applyAlignment="1">
      <alignment/>
    </xf>
    <xf numFmtId="49" fontId="16" fillId="0" borderId="14" xfId="0" applyNumberFormat="1" applyFont="1" applyFill="1" applyBorder="1" applyAlignment="1">
      <alignment horizontal="left" vertical="top" wrapText="1"/>
    </xf>
    <xf numFmtId="0" fontId="16" fillId="24" borderId="15" xfId="0" applyFont="1" applyFill="1" applyBorder="1" applyAlignment="1">
      <alignment wrapText="1"/>
    </xf>
    <xf numFmtId="0" fontId="16" fillId="24" borderId="15" xfId="0" applyFont="1" applyFill="1" applyBorder="1" applyAlignment="1">
      <alignment horizontal="left"/>
    </xf>
    <xf numFmtId="0" fontId="16" fillId="24" borderId="16" xfId="0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23" fillId="0" borderId="13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16" fillId="20" borderId="15" xfId="0" applyFont="1" applyFill="1" applyBorder="1" applyAlignment="1">
      <alignment/>
    </xf>
    <xf numFmtId="9" fontId="24" fillId="20" borderId="15" xfId="0" applyNumberFormat="1" applyFont="1" applyFill="1" applyBorder="1" applyAlignment="1">
      <alignment horizontal="center"/>
    </xf>
    <xf numFmtId="49" fontId="24" fillId="20" borderId="15" xfId="0" applyNumberFormat="1" applyFont="1" applyFill="1" applyBorder="1" applyAlignment="1">
      <alignment horizontal="center"/>
    </xf>
    <xf numFmtId="0" fontId="16" fillId="20" borderId="14" xfId="0" applyFont="1" applyFill="1" applyBorder="1" applyAlignment="1">
      <alignment vertical="top"/>
    </xf>
    <xf numFmtId="10" fontId="2" fillId="20" borderId="14" xfId="0" applyNumberFormat="1" applyFont="1" applyFill="1" applyBorder="1" applyAlignment="1">
      <alignment horizontal="center" vertical="top" wrapText="1"/>
    </xf>
    <xf numFmtId="49" fontId="24" fillId="20" borderId="14" xfId="0" applyNumberFormat="1" applyFont="1" applyFill="1" applyBorder="1" applyAlignment="1">
      <alignment horizontal="center"/>
    </xf>
    <xf numFmtId="0" fontId="84" fillId="20" borderId="15" xfId="0" applyFont="1" applyFill="1" applyBorder="1" applyAlignment="1">
      <alignment horizontal="left" wrapText="1"/>
    </xf>
    <xf numFmtId="0" fontId="2" fillId="20" borderId="15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left"/>
    </xf>
    <xf numFmtId="10" fontId="2" fillId="20" borderId="15" xfId="0" applyNumberFormat="1" applyFont="1" applyFill="1" applyBorder="1" applyAlignment="1">
      <alignment horizontal="center" vertical="top" wrapText="1"/>
    </xf>
    <xf numFmtId="0" fontId="2" fillId="20" borderId="15" xfId="0" applyFont="1" applyFill="1" applyBorder="1" applyAlignment="1">
      <alignment horizontal="center" vertical="top" wrapText="1"/>
    </xf>
    <xf numFmtId="49" fontId="2" fillId="20" borderId="15" xfId="0" applyNumberFormat="1" applyFont="1" applyFill="1" applyBorder="1" applyAlignment="1">
      <alignment horizontal="center" vertical="top" wrapText="1"/>
    </xf>
    <xf numFmtId="0" fontId="16" fillId="20" borderId="15" xfId="0" applyFont="1" applyFill="1" applyBorder="1" applyAlignment="1">
      <alignment vertical="top"/>
    </xf>
    <xf numFmtId="9" fontId="2" fillId="20" borderId="15" xfId="0" applyNumberFormat="1" applyFont="1" applyFill="1" applyBorder="1" applyAlignment="1">
      <alignment horizontal="center" vertical="top" wrapText="1"/>
    </xf>
    <xf numFmtId="10" fontId="10" fillId="20" borderId="15" xfId="0" applyNumberFormat="1" applyFont="1" applyFill="1" applyBorder="1" applyAlignment="1">
      <alignment horizontal="center" vertical="top" wrapText="1"/>
    </xf>
    <xf numFmtId="0" fontId="16" fillId="20" borderId="14" xfId="0" applyFont="1" applyFill="1" applyBorder="1" applyAlignment="1">
      <alignment/>
    </xf>
    <xf numFmtId="0" fontId="24" fillId="20" borderId="14" xfId="0" applyFont="1" applyFill="1" applyBorder="1" applyAlignment="1">
      <alignment horizontal="center"/>
    </xf>
    <xf numFmtId="192" fontId="2" fillId="20" borderId="14" xfId="42" applyFont="1" applyFill="1" applyBorder="1" applyAlignment="1">
      <alignment horizontal="center" vertical="top" wrapText="1"/>
    </xf>
    <xf numFmtId="49" fontId="2" fillId="20" borderId="14" xfId="0" applyNumberFormat="1" applyFont="1" applyFill="1" applyBorder="1" applyAlignment="1">
      <alignment horizontal="center" vertical="top" wrapText="1"/>
    </xf>
    <xf numFmtId="0" fontId="16" fillId="20" borderId="15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horizontal="center" vertical="top" wrapText="1"/>
    </xf>
    <xf numFmtId="49" fontId="16" fillId="20" borderId="14" xfId="0" applyNumberFormat="1" applyFont="1" applyFill="1" applyBorder="1" applyAlignment="1">
      <alignment wrapText="1"/>
    </xf>
    <xf numFmtId="9" fontId="2" fillId="20" borderId="14" xfId="0" applyNumberFormat="1" applyFont="1" applyFill="1" applyBorder="1" applyAlignment="1">
      <alignment horizontal="center" vertical="top" wrapText="1"/>
    </xf>
    <xf numFmtId="49" fontId="16" fillId="20" borderId="15" xfId="0" applyNumberFormat="1" applyFont="1" applyFill="1" applyBorder="1" applyAlignment="1">
      <alignment wrapText="1"/>
    </xf>
    <xf numFmtId="49" fontId="24" fillId="20" borderId="15" xfId="0" applyNumberFormat="1" applyFont="1" applyFill="1" applyBorder="1" applyAlignment="1">
      <alignment horizontal="center" vertical="top" wrapText="1"/>
    </xf>
    <xf numFmtId="9" fontId="2" fillId="20" borderId="15" xfId="0" applyNumberFormat="1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/>
    </xf>
    <xf numFmtId="49" fontId="5" fillId="20" borderId="15" xfId="0" applyNumberFormat="1" applyFont="1" applyFill="1" applyBorder="1" applyAlignment="1">
      <alignment horizontal="center"/>
    </xf>
    <xf numFmtId="49" fontId="16" fillId="20" borderId="15" xfId="0" applyNumberFormat="1" applyFont="1" applyFill="1" applyBorder="1" applyAlignment="1">
      <alignment vertical="top" wrapText="1"/>
    </xf>
    <xf numFmtId="49" fontId="16" fillId="20" borderId="14" xfId="0" applyNumberFormat="1" applyFont="1" applyFill="1" applyBorder="1" applyAlignment="1">
      <alignment horizontal="left" vertical="top" wrapText="1"/>
    </xf>
    <xf numFmtId="49" fontId="24" fillId="20" borderId="14" xfId="0" applyNumberFormat="1" applyFont="1" applyFill="1" applyBorder="1" applyAlignment="1">
      <alignment horizontal="center" vertical="top" wrapText="1"/>
    </xf>
    <xf numFmtId="49" fontId="16" fillId="20" borderId="14" xfId="0" applyNumberFormat="1" applyFont="1" applyFill="1" applyBorder="1" applyAlignment="1">
      <alignment vertical="top" wrapText="1"/>
    </xf>
    <xf numFmtId="49" fontId="54" fillId="20" borderId="14" xfId="0" applyNumberFormat="1" applyFont="1" applyFill="1" applyBorder="1" applyAlignment="1">
      <alignment horizontal="center" vertical="top" wrapText="1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4" fillId="16" borderId="15" xfId="0" applyFont="1" applyFill="1" applyBorder="1" applyAlignment="1">
      <alignment/>
    </xf>
    <xf numFmtId="0" fontId="24" fillId="16" borderId="15" xfId="0" applyFont="1" applyFill="1" applyBorder="1" applyAlignment="1">
      <alignment horizontal="left"/>
    </xf>
    <xf numFmtId="0" fontId="24" fillId="16" borderId="16" xfId="0" applyFont="1" applyFill="1" applyBorder="1" applyAlignment="1">
      <alignment/>
    </xf>
    <xf numFmtId="9" fontId="24" fillId="0" borderId="16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16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49" fontId="24" fillId="16" borderId="15" xfId="0" applyNumberFormat="1" applyFont="1" applyFill="1" applyBorder="1" applyAlignment="1">
      <alignment horizontal="justify" vertical="justify"/>
    </xf>
    <xf numFmtId="0" fontId="2" fillId="16" borderId="15" xfId="0" applyFont="1" applyFill="1" applyBorder="1" applyAlignment="1">
      <alignment/>
    </xf>
    <xf numFmtId="0" fontId="2" fillId="16" borderId="15" xfId="0" applyFont="1" applyFill="1" applyBorder="1" applyAlignment="1">
      <alignment vertical="top"/>
    </xf>
    <xf numFmtId="0" fontId="2" fillId="16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4" fillId="16" borderId="15" xfId="0" applyFont="1" applyFill="1" applyBorder="1" applyAlignment="1">
      <alignment shrinkToFit="1"/>
    </xf>
    <xf numFmtId="49" fontId="2" fillId="0" borderId="3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/>
    </xf>
    <xf numFmtId="0" fontId="44" fillId="0" borderId="15" xfId="0" applyFont="1" applyFill="1" applyBorder="1" applyAlignment="1">
      <alignment horizontal="center"/>
    </xf>
    <xf numFmtId="49" fontId="44" fillId="0" borderId="15" xfId="0" applyNumberFormat="1" applyFont="1" applyFill="1" applyBorder="1" applyAlignment="1">
      <alignment horizontal="center"/>
    </xf>
    <xf numFmtId="0" fontId="2" fillId="16" borderId="15" xfId="0" applyFont="1" applyFill="1" applyBorder="1" applyAlignment="1">
      <alignment vertical="top" wrapText="1"/>
    </xf>
    <xf numFmtId="49" fontId="16" fillId="24" borderId="15" xfId="0" applyNumberFormat="1" applyFont="1" applyFill="1" applyBorder="1" applyAlignment="1">
      <alignment/>
    </xf>
    <xf numFmtId="9" fontId="16" fillId="24" borderId="15" xfId="0" applyNumberFormat="1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/>
    </xf>
    <xf numFmtId="0" fontId="2" fillId="16" borderId="15" xfId="0" applyFont="1" applyFill="1" applyBorder="1" applyAlignment="1">
      <alignment horizontal="left"/>
    </xf>
    <xf numFmtId="49" fontId="24" fillId="0" borderId="15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2" fillId="20" borderId="14" xfId="0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 horizontal="center"/>
    </xf>
    <xf numFmtId="0" fontId="2" fillId="16" borderId="16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49" fontId="24" fillId="16" borderId="15" xfId="0" applyNumberFormat="1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 horizontal="left" vertical="top" wrapText="1"/>
    </xf>
    <xf numFmtId="49" fontId="20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top"/>
    </xf>
    <xf numFmtId="49" fontId="24" fillId="0" borderId="30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/>
    </xf>
    <xf numFmtId="0" fontId="19" fillId="0" borderId="35" xfId="0" applyFont="1" applyFill="1" applyBorder="1" applyAlignment="1">
      <alignment vertical="center" wrapText="1"/>
    </xf>
    <xf numFmtId="0" fontId="2" fillId="20" borderId="15" xfId="0" applyFont="1" applyFill="1" applyBorder="1" applyAlignment="1">
      <alignment horizontal="center"/>
    </xf>
    <xf numFmtId="49" fontId="2" fillId="20" borderId="15" xfId="0" applyNumberFormat="1" applyFont="1" applyFill="1" applyBorder="1" applyAlignment="1">
      <alignment horizontal="center"/>
    </xf>
    <xf numFmtId="49" fontId="16" fillId="20" borderId="15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center" vertical="top" wrapText="1"/>
    </xf>
    <xf numFmtId="49" fontId="54" fillId="20" borderId="15" xfId="0" applyNumberFormat="1" applyFont="1" applyFill="1" applyBorder="1" applyAlignment="1">
      <alignment horizontal="center" vertical="top" wrapText="1"/>
    </xf>
    <xf numFmtId="0" fontId="16" fillId="24" borderId="15" xfId="0" applyFont="1" applyFill="1" applyBorder="1" applyAlignment="1">
      <alignment horizontal="center" vertical="top"/>
    </xf>
    <xf numFmtId="49" fontId="24" fillId="16" borderId="15" xfId="0" applyNumberFormat="1" applyFont="1" applyFill="1" applyBorder="1" applyAlignment="1">
      <alignment horizontal="center"/>
    </xf>
    <xf numFmtId="0" fontId="24" fillId="16" borderId="15" xfId="0" applyFont="1" applyFill="1" applyBorder="1" applyAlignment="1">
      <alignment horizontal="center"/>
    </xf>
    <xf numFmtId="49" fontId="16" fillId="24" borderId="15" xfId="0" applyNumberFormat="1" applyFont="1" applyFill="1" applyBorder="1" applyAlignment="1">
      <alignment horizontal="center"/>
    </xf>
    <xf numFmtId="0" fontId="16" fillId="24" borderId="15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 vertical="top"/>
    </xf>
    <xf numFmtId="0" fontId="2" fillId="16" borderId="15" xfId="0" applyFont="1" applyFill="1" applyBorder="1" applyAlignment="1">
      <alignment horizontal="center" vertical="top" wrapText="1"/>
    </xf>
    <xf numFmtId="0" fontId="2" fillId="16" borderId="15" xfId="0" applyFont="1" applyFill="1" applyBorder="1" applyAlignment="1">
      <alignment horizontal="center"/>
    </xf>
    <xf numFmtId="0" fontId="16" fillId="24" borderId="16" xfId="0" applyFont="1" applyFill="1" applyBorder="1" applyAlignment="1">
      <alignment horizontal="center"/>
    </xf>
    <xf numFmtId="0" fontId="16" fillId="24" borderId="15" xfId="0" applyFont="1" applyFill="1" applyBorder="1" applyAlignment="1">
      <alignment horizontal="center" vertical="top" wrapText="1"/>
    </xf>
    <xf numFmtId="49" fontId="24" fillId="16" borderId="15" xfId="0" applyNumberFormat="1" applyFont="1" applyFill="1" applyBorder="1" applyAlignment="1">
      <alignment horizontal="center" vertical="justify"/>
    </xf>
    <xf numFmtId="0" fontId="16" fillId="0" borderId="15" xfId="0" applyFont="1" applyBorder="1" applyAlignment="1">
      <alignment horizontal="center"/>
    </xf>
    <xf numFmtId="0" fontId="24" fillId="16" borderId="15" xfId="0" applyFont="1" applyFill="1" applyBorder="1" applyAlignment="1">
      <alignment horizontal="center" shrinkToFit="1"/>
    </xf>
    <xf numFmtId="49" fontId="16" fillId="0" borderId="14" xfId="0" applyNumberFormat="1" applyFont="1" applyFill="1" applyBorder="1" applyAlignment="1">
      <alignment horizontal="center" wrapText="1"/>
    </xf>
    <xf numFmtId="49" fontId="24" fillId="16" borderId="15" xfId="0" applyNumberFormat="1" applyFont="1" applyFill="1" applyBorder="1" applyAlignment="1">
      <alignment horizontal="center" vertical="top" wrapText="1"/>
    </xf>
    <xf numFmtId="0" fontId="16" fillId="24" borderId="15" xfId="0" applyFont="1" applyFill="1" applyBorder="1" applyAlignment="1">
      <alignment horizontal="center" wrapText="1"/>
    </xf>
    <xf numFmtId="49" fontId="24" fillId="24" borderId="15" xfId="0" applyNumberFormat="1" applyFont="1" applyFill="1" applyBorder="1" applyAlignment="1">
      <alignment vertical="top" wrapText="1"/>
    </xf>
    <xf numFmtId="49" fontId="31" fillId="0" borderId="15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16" borderId="15" xfId="0" applyNumberFormat="1" applyFont="1" applyFill="1" applyBorder="1" applyAlignment="1">
      <alignment horizontal="center"/>
    </xf>
    <xf numFmtId="2" fontId="2" fillId="16" borderId="15" xfId="0" applyNumberFormat="1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/>
    </xf>
    <xf numFmtId="197" fontId="2" fillId="20" borderId="14" xfId="0" applyNumberFormat="1" applyFont="1" applyFill="1" applyBorder="1" applyAlignment="1">
      <alignment horizontal="center"/>
    </xf>
    <xf numFmtId="0" fontId="84" fillId="0" borderId="15" xfId="0" applyFont="1" applyFill="1" applyBorder="1" applyAlignment="1">
      <alignment horizontal="center" wrapText="1"/>
    </xf>
    <xf numFmtId="2" fontId="2" fillId="20" borderId="3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top" wrapText="1"/>
    </xf>
    <xf numFmtId="9" fontId="24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" fillId="24" borderId="14" xfId="0" applyFont="1" applyFill="1" applyBorder="1" applyAlignment="1">
      <alignment horizontal="left" shrinkToFi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24" fillId="0" borderId="35" xfId="0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0" fontId="5" fillId="16" borderId="13" xfId="0" applyFont="1" applyFill="1" applyBorder="1" applyAlignment="1">
      <alignment horizontal="left" vertical="top" wrapText="1"/>
    </xf>
    <xf numFmtId="0" fontId="16" fillId="16" borderId="35" xfId="0" applyFont="1" applyFill="1" applyBorder="1" applyAlignment="1">
      <alignment/>
    </xf>
    <xf numFmtId="49" fontId="24" fillId="0" borderId="35" xfId="0" applyNumberFormat="1" applyFont="1" applyFill="1" applyBorder="1" applyAlignment="1">
      <alignment horizontal="center"/>
    </xf>
    <xf numFmtId="0" fontId="16" fillId="16" borderId="15" xfId="0" applyFont="1" applyFill="1" applyBorder="1" applyAlignment="1">
      <alignment/>
    </xf>
    <xf numFmtId="0" fontId="16" fillId="16" borderId="15" xfId="0" applyFont="1" applyFill="1" applyBorder="1" applyAlignment="1">
      <alignment horizontal="center"/>
    </xf>
    <xf numFmtId="49" fontId="24" fillId="0" borderId="35" xfId="0" applyNumberFormat="1" applyFont="1" applyFill="1" applyBorder="1" applyAlignment="1">
      <alignment/>
    </xf>
    <xf numFmtId="49" fontId="5" fillId="0" borderId="35" xfId="0" applyNumberFormat="1" applyFont="1" applyFill="1" applyBorder="1" applyAlignment="1">
      <alignment horizontal="center" vertical="top" wrapText="1"/>
    </xf>
    <xf numFmtId="49" fontId="16" fillId="16" borderId="35" xfId="0" applyNumberFormat="1" applyFont="1" applyFill="1" applyBorder="1" applyAlignment="1">
      <alignment vertical="top" wrapText="1"/>
    </xf>
    <xf numFmtId="0" fontId="51" fillId="24" borderId="35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31" fillId="24" borderId="15" xfId="0" applyFont="1" applyFill="1" applyBorder="1" applyAlignment="1">
      <alignment/>
    </xf>
    <xf numFmtId="0" fontId="51" fillId="20" borderId="15" xfId="0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10" fillId="20" borderId="14" xfId="0" applyFont="1" applyFill="1" applyBorder="1" applyAlignment="1">
      <alignment vertical="top" wrapText="1"/>
    </xf>
    <xf numFmtId="49" fontId="51" fillId="20" borderId="15" xfId="0" applyNumberFormat="1" applyFont="1" applyFill="1" applyBorder="1" applyAlignment="1">
      <alignment/>
    </xf>
    <xf numFmtId="0" fontId="10" fillId="20" borderId="15" xfId="0" applyFont="1" applyFill="1" applyBorder="1" applyAlignment="1">
      <alignment vertical="top" wrapText="1"/>
    </xf>
    <xf numFmtId="0" fontId="2" fillId="20" borderId="15" xfId="0" applyFont="1" applyFill="1" applyBorder="1" applyAlignment="1">
      <alignment vertical="top" wrapText="1"/>
    </xf>
    <xf numFmtId="49" fontId="51" fillId="20" borderId="14" xfId="0" applyNumberFormat="1" applyFont="1" applyFill="1" applyBorder="1" applyAlignment="1">
      <alignment/>
    </xf>
    <xf numFmtId="0" fontId="10" fillId="20" borderId="14" xfId="0" applyFont="1" applyFill="1" applyBorder="1" applyAlignment="1">
      <alignment vertical="top"/>
    </xf>
    <xf numFmtId="0" fontId="10" fillId="20" borderId="15" xfId="0" applyFont="1" applyFill="1" applyBorder="1" applyAlignment="1">
      <alignment vertical="top"/>
    </xf>
    <xf numFmtId="0" fontId="2" fillId="0" borderId="15" xfId="0" applyFont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6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49" fontId="24" fillId="20" borderId="15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/>
    </xf>
    <xf numFmtId="49" fontId="51" fillId="20" borderId="15" xfId="0" applyNumberFormat="1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 wrapText="1"/>
    </xf>
    <xf numFmtId="0" fontId="10" fillId="20" borderId="15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49" fontId="3" fillId="0" borderId="15" xfId="0" applyNumberFormat="1" applyFont="1" applyFill="1" applyBorder="1" applyAlignment="1">
      <alignment vertical="top" wrapText="1"/>
    </xf>
    <xf numFmtId="49" fontId="24" fillId="0" borderId="16" xfId="0" applyNumberFormat="1" applyFont="1" applyFill="1" applyBorder="1" applyAlignment="1">
      <alignment/>
    </xf>
    <xf numFmtId="49" fontId="51" fillId="20" borderId="14" xfId="0" applyNumberFormat="1" applyFont="1" applyFill="1" applyBorder="1" applyAlignment="1">
      <alignment vertical="top" wrapText="1"/>
    </xf>
    <xf numFmtId="49" fontId="24" fillId="0" borderId="15" xfId="0" applyNumberFormat="1" applyFont="1" applyFill="1" applyBorder="1" applyAlignment="1">
      <alignment/>
    </xf>
    <xf numFmtId="49" fontId="51" fillId="0" borderId="15" xfId="0" applyNumberFormat="1" applyFont="1" applyFill="1" applyBorder="1" applyAlignment="1">
      <alignment vertical="top" wrapText="1"/>
    </xf>
    <xf numFmtId="49" fontId="5" fillId="2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16" fillId="16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35" xfId="0" applyFont="1" applyFill="1" applyBorder="1" applyAlignment="1">
      <alignment horizontal="left" vertical="top" wrapText="1"/>
    </xf>
    <xf numFmtId="49" fontId="51" fillId="0" borderId="15" xfId="0" applyNumberFormat="1" applyFont="1" applyFill="1" applyBorder="1" applyAlignment="1">
      <alignment horizontal="left" vertical="top" wrapText="1"/>
    </xf>
    <xf numFmtId="0" fontId="2" fillId="16" borderId="15" xfId="0" applyFont="1" applyFill="1" applyBorder="1" applyAlignment="1">
      <alignment horizontal="left" vertical="top" wrapText="1"/>
    </xf>
    <xf numFmtId="49" fontId="24" fillId="0" borderId="15" xfId="0" applyNumberFormat="1" applyFont="1" applyFill="1" applyBorder="1" applyAlignment="1">
      <alignment horizontal="left" wrapText="1"/>
    </xf>
    <xf numFmtId="49" fontId="16" fillId="16" borderId="15" xfId="0" applyNumberFormat="1" applyFont="1" applyFill="1" applyBorder="1" applyAlignment="1">
      <alignment vertical="top" wrapText="1"/>
    </xf>
    <xf numFmtId="0" fontId="10" fillId="0" borderId="14" xfId="0" applyFont="1" applyBorder="1" applyAlignment="1">
      <alignment/>
    </xf>
    <xf numFmtId="49" fontId="24" fillId="0" borderId="34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49" fontId="51" fillId="0" borderId="15" xfId="0" applyNumberFormat="1" applyFont="1" applyFill="1" applyBorder="1" applyAlignment="1">
      <alignment horizontal="left"/>
    </xf>
    <xf numFmtId="49" fontId="51" fillId="0" borderId="16" xfId="0" applyNumberFormat="1" applyFont="1" applyFill="1" applyBorder="1" applyAlignment="1">
      <alignment horizontal="left" vertical="top" wrapText="1"/>
    </xf>
    <xf numFmtId="49" fontId="24" fillId="24" borderId="15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 horizontal="center" shrinkToFit="1"/>
    </xf>
    <xf numFmtId="0" fontId="5" fillId="0" borderId="16" xfId="0" applyFont="1" applyBorder="1" applyAlignment="1">
      <alignment shrinkToFi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Border="1" applyAlignment="1">
      <alignment shrinkToFit="1"/>
    </xf>
    <xf numFmtId="0" fontId="16" fillId="16" borderId="15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27" xfId="0" applyFont="1" applyBorder="1" applyAlignment="1">
      <alignment horizontal="left" shrinkToFit="1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/>
    </xf>
    <xf numFmtId="49" fontId="51" fillId="0" borderId="14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1" fillId="0" borderId="34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49" fontId="51" fillId="0" borderId="15" xfId="0" applyNumberFormat="1" applyFont="1" applyFill="1" applyBorder="1" applyAlignment="1">
      <alignment/>
    </xf>
    <xf numFmtId="49" fontId="51" fillId="0" borderId="14" xfId="0" applyNumberFormat="1" applyFont="1" applyFill="1" applyBorder="1" applyAlignment="1">
      <alignment/>
    </xf>
    <xf numFmtId="0" fontId="10" fillId="0" borderId="34" xfId="0" applyFont="1" applyFill="1" applyBorder="1" applyAlignment="1">
      <alignment vertical="top" wrapText="1"/>
    </xf>
    <xf numFmtId="49" fontId="51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49" fontId="10" fillId="0" borderId="14" xfId="0" applyNumberFormat="1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2" fillId="17" borderId="15" xfId="0" applyNumberFormat="1" applyFont="1" applyFill="1" applyBorder="1" applyAlignment="1">
      <alignment horizontal="center"/>
    </xf>
    <xf numFmtId="1" fontId="2" fillId="17" borderId="15" xfId="0" applyNumberFormat="1" applyFont="1" applyFill="1" applyBorder="1" applyAlignment="1">
      <alignment horizontal="center" vertical="top" wrapText="1"/>
    </xf>
    <xf numFmtId="49" fontId="2" fillId="17" borderId="14" xfId="0" applyNumberFormat="1" applyFont="1" applyFill="1" applyBorder="1" applyAlignment="1">
      <alignment horizontal="center"/>
    </xf>
    <xf numFmtId="49" fontId="51" fillId="0" borderId="23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26" fillId="0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57" fillId="0" borderId="15" xfId="0" applyNumberFormat="1" applyFont="1" applyFill="1" applyBorder="1" applyAlignment="1">
      <alignment horizontal="left"/>
    </xf>
    <xf numFmtId="49" fontId="57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/>
    </xf>
    <xf numFmtId="0" fontId="57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/>
    </xf>
    <xf numFmtId="49" fontId="83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left"/>
    </xf>
    <xf numFmtId="0" fontId="51" fillId="0" borderId="3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top" wrapText="1"/>
    </xf>
    <xf numFmtId="49" fontId="51" fillId="0" borderId="14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49" fontId="51" fillId="0" borderId="14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left" vertical="top" wrapText="1"/>
    </xf>
    <xf numFmtId="0" fontId="16" fillId="24" borderId="35" xfId="0" applyFont="1" applyFill="1" applyBorder="1" applyAlignment="1">
      <alignment vertical="top"/>
    </xf>
    <xf numFmtId="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 vertical="top" wrapText="1"/>
    </xf>
    <xf numFmtId="49" fontId="51" fillId="0" borderId="35" xfId="0" applyNumberFormat="1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10" fillId="20" borderId="14" xfId="0" applyNumberFormat="1" applyFont="1" applyFill="1" applyBorder="1" applyAlignment="1">
      <alignment vertical="top" wrapText="1"/>
    </xf>
    <xf numFmtId="49" fontId="12" fillId="0" borderId="15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9" fontId="22" fillId="0" borderId="15" xfId="0" applyNumberFormat="1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/>
    </xf>
    <xf numFmtId="49" fontId="22" fillId="0" borderId="16" xfId="0" applyNumberFormat="1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 vertical="top" wrapText="1"/>
    </xf>
    <xf numFmtId="0" fontId="2" fillId="18" borderId="15" xfId="0" applyFont="1" applyFill="1" applyBorder="1" applyAlignment="1">
      <alignment vertical="top" wrapText="1"/>
    </xf>
    <xf numFmtId="0" fontId="16" fillId="18" borderId="15" xfId="0" applyFont="1" applyFill="1" applyBorder="1" applyAlignment="1">
      <alignment/>
    </xf>
    <xf numFmtId="197" fontId="2" fillId="20" borderId="15" xfId="0" applyNumberFormat="1" applyFont="1" applyFill="1" applyBorder="1" applyAlignment="1">
      <alignment horizontal="center"/>
    </xf>
    <xf numFmtId="2" fontId="2" fillId="20" borderId="1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vertical="top" wrapText="1"/>
    </xf>
    <xf numFmtId="49" fontId="24" fillId="16" borderId="35" xfId="0" applyNumberFormat="1" applyFont="1" applyFill="1" applyBorder="1" applyAlignment="1">
      <alignment horizontal="center"/>
    </xf>
    <xf numFmtId="0" fontId="28" fillId="0" borderId="35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left"/>
    </xf>
    <xf numFmtId="0" fontId="87" fillId="0" borderId="0" xfId="0" applyFont="1" applyBorder="1" applyAlignment="1">
      <alignment/>
    </xf>
    <xf numFmtId="0" fontId="2" fillId="4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16" fillId="0" borderId="16" xfId="0" applyFont="1" applyFill="1" applyBorder="1" applyAlignment="1">
      <alignment/>
    </xf>
    <xf numFmtId="0" fontId="2" fillId="0" borderId="34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4" xfId="0" applyFont="1" applyFill="1" applyBorder="1" applyAlignment="1">
      <alignment/>
    </xf>
    <xf numFmtId="49" fontId="88" fillId="0" borderId="15" xfId="0" applyNumberFormat="1" applyFont="1" applyFill="1" applyBorder="1" applyAlignment="1">
      <alignment horizontal="center" vertical="top" wrapText="1"/>
    </xf>
    <xf numFmtId="49" fontId="20" fillId="0" borderId="35" xfId="0" applyNumberFormat="1" applyFont="1" applyFill="1" applyBorder="1" applyAlignment="1">
      <alignment/>
    </xf>
    <xf numFmtId="49" fontId="24" fillId="0" borderId="35" xfId="0" applyNumberFormat="1" applyFont="1" applyFill="1" applyBorder="1" applyAlignment="1">
      <alignment vertical="top" wrapText="1"/>
    </xf>
    <xf numFmtId="49" fontId="24" fillId="0" borderId="35" xfId="0" applyNumberFormat="1" applyFont="1" applyFill="1" applyBorder="1" applyAlignment="1">
      <alignment horizontal="center" vertical="top" wrapText="1"/>
    </xf>
    <xf numFmtId="49" fontId="24" fillId="0" borderId="34" xfId="0" applyNumberFormat="1" applyFont="1" applyFill="1" applyBorder="1" applyAlignment="1">
      <alignment/>
    </xf>
    <xf numFmtId="0" fontId="16" fillId="0" borderId="34" xfId="0" applyFont="1" applyFill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6" fillId="0" borderId="11" xfId="0" applyFont="1" applyBorder="1" applyAlignment="1">
      <alignment/>
    </xf>
    <xf numFmtId="49" fontId="88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97" fontId="5" fillId="0" borderId="15" xfId="0" applyNumberFormat="1" applyFont="1" applyBorder="1" applyAlignment="1">
      <alignment/>
    </xf>
    <xf numFmtId="0" fontId="20" fillId="0" borderId="14" xfId="0" applyFont="1" applyFill="1" applyBorder="1" applyAlignment="1">
      <alignment/>
    </xf>
    <xf numFmtId="49" fontId="88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1" fontId="5" fillId="0" borderId="13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4" fillId="0" borderId="15" xfId="0" applyFont="1" applyBorder="1" applyAlignment="1">
      <alignment/>
    </xf>
    <xf numFmtId="49" fontId="88" fillId="0" borderId="15" xfId="0" applyNumberFormat="1" applyFont="1" applyFill="1" applyBorder="1" applyAlignment="1">
      <alignment vertical="top" wrapText="1"/>
    </xf>
    <xf numFmtId="0" fontId="2" fillId="0" borderId="35" xfId="0" applyFont="1" applyBorder="1" applyAlignment="1">
      <alignment horizontal="left"/>
    </xf>
    <xf numFmtId="0" fontId="16" fillId="0" borderId="34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20" borderId="1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20" borderId="16" xfId="0" applyFont="1" applyFill="1" applyBorder="1" applyAlignment="1">
      <alignment horizontal="center"/>
    </xf>
    <xf numFmtId="1" fontId="5" fillId="24" borderId="13" xfId="0" applyNumberFormat="1" applyFont="1" applyFill="1" applyBorder="1" applyAlignment="1">
      <alignment horizontal="center"/>
    </xf>
    <xf numFmtId="197" fontId="16" fillId="0" borderId="10" xfId="0" applyNumberFormat="1" applyFont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 vertical="top" wrapText="1"/>
    </xf>
    <xf numFmtId="197" fontId="84" fillId="0" borderId="15" xfId="0" applyNumberFormat="1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left"/>
    </xf>
    <xf numFmtId="49" fontId="2" fillId="10" borderId="15" xfId="0" applyNumberFormat="1" applyFont="1" applyFill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/>
    </xf>
    <xf numFmtId="0" fontId="16" fillId="0" borderId="35" xfId="0" applyFont="1" applyFill="1" applyBorder="1" applyAlignment="1">
      <alignment vertical="top"/>
    </xf>
    <xf numFmtId="0" fontId="16" fillId="24" borderId="34" xfId="0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/>
    </xf>
    <xf numFmtId="0" fontId="2" fillId="16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/>
    </xf>
    <xf numFmtId="0" fontId="24" fillId="16" borderId="13" xfId="0" applyFont="1" applyFill="1" applyBorder="1" applyAlignment="1">
      <alignment horizontal="center"/>
    </xf>
    <xf numFmtId="0" fontId="16" fillId="24" borderId="13" xfId="0" applyFont="1" applyFill="1" applyBorder="1" applyAlignment="1">
      <alignment horizontal="center" vertical="top" wrapText="1"/>
    </xf>
    <xf numFmtId="49" fontId="24" fillId="16" borderId="13" xfId="0" applyNumberFormat="1" applyFont="1" applyFill="1" applyBorder="1" applyAlignment="1">
      <alignment horizontal="center"/>
    </xf>
    <xf numFmtId="49" fontId="24" fillId="16" borderId="13" xfId="0" applyNumberFormat="1" applyFont="1" applyFill="1" applyBorder="1" applyAlignment="1">
      <alignment horizontal="center" vertical="justify"/>
    </xf>
    <xf numFmtId="0" fontId="84" fillId="0" borderId="13" xfId="0" applyFont="1" applyFill="1" applyBorder="1" applyAlignment="1">
      <alignment horizontal="center" wrapText="1"/>
    </xf>
    <xf numFmtId="0" fontId="2" fillId="16" borderId="13" xfId="0" applyFont="1" applyFill="1" applyBorder="1" applyAlignment="1">
      <alignment horizontal="center"/>
    </xf>
    <xf numFmtId="0" fontId="16" fillId="24" borderId="1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wrapText="1"/>
    </xf>
    <xf numFmtId="49" fontId="24" fillId="16" borderId="13" xfId="0" applyNumberFormat="1" applyFont="1" applyFill="1" applyBorder="1" applyAlignment="1">
      <alignment horizontal="center" vertical="top" wrapText="1"/>
    </xf>
    <xf numFmtId="0" fontId="16" fillId="24" borderId="1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left" vertical="top" wrapText="1"/>
    </xf>
    <xf numFmtId="0" fontId="2" fillId="10" borderId="35" xfId="0" applyFont="1" applyFill="1" applyBorder="1" applyAlignment="1">
      <alignment horizontal="left"/>
    </xf>
    <xf numFmtId="49" fontId="2" fillId="10" borderId="35" xfId="0" applyNumberFormat="1" applyFont="1" applyFill="1" applyBorder="1" applyAlignment="1">
      <alignment horizontal="center" vertical="top" wrapText="1"/>
    </xf>
    <xf numFmtId="0" fontId="2" fillId="10" borderId="35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7" xfId="0" applyBorder="1" applyAlignment="1">
      <alignment/>
    </xf>
    <xf numFmtId="0" fontId="37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6" borderId="0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51" fillId="0" borderId="39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49" fontId="5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23" fillId="0" borderId="37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26" fillId="0" borderId="27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6" fillId="24" borderId="23" xfId="0" applyFont="1" applyFill="1" applyBorder="1" applyAlignment="1">
      <alignment horizontal="center" wrapText="1"/>
    </xf>
    <xf numFmtId="0" fontId="16" fillId="24" borderId="40" xfId="0" applyFont="1" applyFill="1" applyBorder="1" applyAlignment="1">
      <alignment horizontal="center" wrapText="1"/>
    </xf>
    <xf numFmtId="0" fontId="16" fillId="24" borderId="24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51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 wrapText="1"/>
    </xf>
    <xf numFmtId="49" fontId="51" fillId="0" borderId="39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1" fillId="0" borderId="13" xfId="0" applyFont="1" applyBorder="1" applyAlignment="1">
      <alignment horizontal="center" textRotation="90"/>
    </xf>
    <xf numFmtId="0" fontId="26" fillId="0" borderId="0" xfId="0" applyFont="1" applyAlignment="1">
      <alignment horizontal="center"/>
    </xf>
    <xf numFmtId="0" fontId="26" fillId="0" borderId="27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7" fillId="0" borderId="13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textRotation="9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 textRotation="90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5" fillId="0" borderId="13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 wrapText="1"/>
    </xf>
    <xf numFmtId="9" fontId="5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49" fontId="84" fillId="26" borderId="15" xfId="0" applyNumberFormat="1" applyFont="1" applyFill="1" applyBorder="1" applyAlignment="1">
      <alignment horizontal="left" vertical="top" wrapText="1"/>
    </xf>
    <xf numFmtId="49" fontId="54" fillId="26" borderId="15" xfId="0" applyNumberFormat="1" applyFont="1" applyFill="1" applyBorder="1" applyAlignment="1">
      <alignment horizontal="center" vertical="top" wrapText="1"/>
    </xf>
    <xf numFmtId="0" fontId="80" fillId="26" borderId="13" xfId="0" applyFont="1" applyFill="1" applyBorder="1" applyAlignment="1">
      <alignment/>
    </xf>
    <xf numFmtId="49" fontId="84" fillId="26" borderId="13" xfId="0" applyNumberFormat="1" applyFont="1" applyFill="1" applyBorder="1" applyAlignment="1">
      <alignment horizontal="center" vertical="top" wrapText="1"/>
    </xf>
    <xf numFmtId="0" fontId="52" fillId="26" borderId="15" xfId="0" applyFont="1" applyFill="1" applyBorder="1" applyAlignment="1">
      <alignment vertical="top" wrapText="1"/>
    </xf>
    <xf numFmtId="9" fontId="52" fillId="26" borderId="15" xfId="0" applyNumberFormat="1" applyFont="1" applyFill="1" applyBorder="1" applyAlignment="1">
      <alignment horizontal="center" vertical="top" wrapText="1"/>
    </xf>
    <xf numFmtId="49" fontId="52" fillId="26" borderId="15" xfId="0" applyNumberFormat="1" applyFont="1" applyFill="1" applyBorder="1" applyAlignment="1">
      <alignment horizontal="center" vertical="top" wrapText="1"/>
    </xf>
    <xf numFmtId="0" fontId="52" fillId="26" borderId="13" xfId="0" applyFont="1" applyFill="1" applyBorder="1" applyAlignment="1">
      <alignment horizontal="center" vertical="top" wrapText="1"/>
    </xf>
    <xf numFmtId="0" fontId="52" fillId="26" borderId="15" xfId="0" applyFont="1" applyFill="1" applyBorder="1" applyAlignment="1">
      <alignment vertical="top"/>
    </xf>
    <xf numFmtId="0" fontId="52" fillId="26" borderId="15" xfId="0" applyFont="1" applyFill="1" applyBorder="1" applyAlignment="1">
      <alignment horizontal="center" vertical="top" wrapText="1"/>
    </xf>
    <xf numFmtId="0" fontId="52" fillId="26" borderId="13" xfId="0" applyFont="1" applyFill="1" applyBorder="1" applyAlignment="1">
      <alignment horizontal="center" vertical="top"/>
    </xf>
    <xf numFmtId="0" fontId="84" fillId="26" borderId="15" xfId="0" applyFont="1" applyFill="1" applyBorder="1" applyAlignment="1">
      <alignment vertical="top" wrapText="1"/>
    </xf>
    <xf numFmtId="49" fontId="54" fillId="26" borderId="15" xfId="0" applyNumberFormat="1" applyFont="1" applyFill="1" applyBorder="1" applyAlignment="1">
      <alignment horizontal="justify" vertical="justify"/>
    </xf>
    <xf numFmtId="49" fontId="54" fillId="26" borderId="15" xfId="0" applyNumberFormat="1" applyFont="1" applyFill="1" applyBorder="1" applyAlignment="1">
      <alignment/>
    </xf>
    <xf numFmtId="0" fontId="84" fillId="26" borderId="13" xfId="0" applyFont="1" applyFill="1" applyBorder="1" applyAlignment="1">
      <alignment horizontal="center" vertical="top" wrapText="1"/>
    </xf>
    <xf numFmtId="49" fontId="54" fillId="26" borderId="15" xfId="0" applyNumberFormat="1" applyFont="1" applyFill="1" applyBorder="1" applyAlignment="1">
      <alignment horizontal="center"/>
    </xf>
    <xf numFmtId="49" fontId="54" fillId="26" borderId="13" xfId="0" applyNumberFormat="1" applyFont="1" applyFill="1" applyBorder="1" applyAlignment="1">
      <alignment horizontal="center"/>
    </xf>
    <xf numFmtId="0" fontId="52" fillId="26" borderId="15" xfId="0" applyFont="1" applyFill="1" applyBorder="1" applyAlignment="1">
      <alignment horizontal="left"/>
    </xf>
    <xf numFmtId="49" fontId="54" fillId="26" borderId="13" xfId="0" applyNumberFormat="1" applyFont="1" applyFill="1" applyBorder="1" applyAlignment="1">
      <alignment horizontal="center" vertical="justify"/>
    </xf>
    <xf numFmtId="0" fontId="84" fillId="26" borderId="15" xfId="0" applyFont="1" applyFill="1" applyBorder="1" applyAlignment="1">
      <alignment horizontal="left" wrapText="1"/>
    </xf>
    <xf numFmtId="0" fontId="84" fillId="26" borderId="13" xfId="0" applyFont="1" applyFill="1" applyBorder="1" applyAlignment="1">
      <alignment horizontal="center" wrapText="1"/>
    </xf>
    <xf numFmtId="0" fontId="52" fillId="26" borderId="15" xfId="0" applyFont="1" applyFill="1" applyBorder="1" applyAlignment="1">
      <alignment/>
    </xf>
    <xf numFmtId="49" fontId="52" fillId="26" borderId="15" xfId="0" applyNumberFormat="1" applyFont="1" applyFill="1" applyBorder="1" applyAlignment="1">
      <alignment horizontal="center"/>
    </xf>
    <xf numFmtId="0" fontId="52" fillId="26" borderId="13" xfId="0" applyFont="1" applyFill="1" applyBorder="1" applyAlignment="1">
      <alignment horizontal="center"/>
    </xf>
    <xf numFmtId="49" fontId="84" fillId="26" borderId="15" xfId="0" applyNumberFormat="1" applyFont="1" applyFill="1" applyBorder="1" applyAlignment="1">
      <alignment vertical="top" wrapText="1"/>
    </xf>
    <xf numFmtId="49" fontId="52" fillId="26" borderId="15" xfId="0" applyNumberFormat="1" applyFont="1" applyFill="1" applyBorder="1" applyAlignment="1">
      <alignment horizontal="left" vertical="top" wrapText="1"/>
    </xf>
    <xf numFmtId="49" fontId="52" fillId="26" borderId="15" xfId="0" applyNumberFormat="1" applyFont="1" applyFill="1" applyBorder="1" applyAlignment="1">
      <alignment vertical="top" wrapText="1"/>
    </xf>
    <xf numFmtId="49" fontId="89" fillId="26" borderId="15" xfId="0" applyNumberFormat="1" applyFont="1" applyFill="1" applyBorder="1" applyAlignment="1">
      <alignment/>
    </xf>
    <xf numFmtId="49" fontId="2" fillId="26" borderId="15" xfId="0" applyNumberFormat="1" applyFont="1" applyFill="1" applyBorder="1" applyAlignment="1">
      <alignment horizontal="center" vertical="top" wrapText="1"/>
    </xf>
    <xf numFmtId="0" fontId="52" fillId="26" borderId="15" xfId="0" applyFont="1" applyFill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แผนปฏิบัติการ49ประกัน" xfId="35"/>
    <cellStyle name="Normal_มิติ1-4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ทิศทางยุทธศาสตร์เรณูนคร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38100</xdr:rowOff>
    </xdr:from>
    <xdr:to>
      <xdr:col>8</xdr:col>
      <xdr:colOff>419100</xdr:colOff>
      <xdr:row>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952500"/>
          <a:ext cx="46767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ทบทวนประเด็นยุทธศาสตร์ เป้าประสงค์ ตัวชี้วัดตามยุทธศาสตร์ (19 ข้อ)</a:t>
          </a:r>
        </a:p>
      </xdr:txBody>
    </xdr:sp>
    <xdr:clientData/>
  </xdr:twoCellAnchor>
  <xdr:twoCellAnchor>
    <xdr:from>
      <xdr:col>4</xdr:col>
      <xdr:colOff>123825</xdr:colOff>
      <xdr:row>2</xdr:row>
      <xdr:rowOff>9525</xdr:rowOff>
    </xdr:from>
    <xdr:to>
      <xdr:col>8</xdr:col>
      <xdr:colOff>428625</xdr:colOff>
      <xdr:row>2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609600"/>
          <a:ext cx="27432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นโยบาย สป.,สสจ.,สปสช.,ผอ.รพ.,ผู้มีส่วนได้ส่วนเสีย</a:t>
          </a:r>
        </a:p>
      </xdr:txBody>
    </xdr:sp>
    <xdr:clientData/>
  </xdr:twoCellAnchor>
  <xdr:twoCellAnchor>
    <xdr:from>
      <xdr:col>1</xdr:col>
      <xdr:colOff>0</xdr:colOff>
      <xdr:row>6</xdr:row>
      <xdr:rowOff>47625</xdr:rowOff>
    </xdr:from>
    <xdr:to>
      <xdr:col>6</xdr:col>
      <xdr:colOff>552450</xdr:colOff>
      <xdr:row>7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" y="1685925"/>
          <a:ext cx="3600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ทิศทางยุทธศาสตร์ตามแผนยุทธศาตร์สุขภาพ รพ.เรณูนคร</a:t>
          </a:r>
        </a:p>
      </xdr:txBody>
    </xdr:sp>
    <xdr:clientData/>
  </xdr:twoCellAnchor>
  <xdr:twoCellAnchor>
    <xdr:from>
      <xdr:col>1</xdr:col>
      <xdr:colOff>0</xdr:colOff>
      <xdr:row>8</xdr:row>
      <xdr:rowOff>47625</xdr:rowOff>
    </xdr:from>
    <xdr:to>
      <xdr:col>6</xdr:col>
      <xdr:colOff>533400</xdr:colOff>
      <xdr:row>9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9600" y="2276475"/>
          <a:ext cx="3581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พิจารณาความสัมพันธ์ระหว่างตัวชี้วัดและหน่วยงานที่รับผิดชอบ</a:t>
          </a:r>
        </a:p>
      </xdr:txBody>
    </xdr:sp>
    <xdr:clientData/>
  </xdr:twoCellAnchor>
  <xdr:twoCellAnchor>
    <xdr:from>
      <xdr:col>1</xdr:col>
      <xdr:colOff>0</xdr:colOff>
      <xdr:row>10</xdr:row>
      <xdr:rowOff>152400</xdr:rowOff>
    </xdr:from>
    <xdr:to>
      <xdr:col>7</xdr:col>
      <xdr:colOff>19050</xdr:colOff>
      <xdr:row>11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09600" y="2971800"/>
          <a:ext cx="3676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ทบทวนตัวชี้วัดโรงพยาบาล ตามแผนยุทธศาสตร์ ( 48 ข้อ)</a:t>
          </a:r>
        </a:p>
      </xdr:txBody>
    </xdr:sp>
    <xdr:clientData/>
  </xdr:twoCellAnchor>
  <xdr:twoCellAnchor>
    <xdr:from>
      <xdr:col>1</xdr:col>
      <xdr:colOff>9525</xdr:colOff>
      <xdr:row>12</xdr:row>
      <xdr:rowOff>200025</xdr:rowOff>
    </xdr:from>
    <xdr:to>
      <xdr:col>5</xdr:col>
      <xdr:colOff>590550</xdr:colOff>
      <xdr:row>13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9125" y="3609975"/>
          <a:ext cx="3019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พิจารณาหาผู้รับผิดชอบ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Owner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และ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Supporter</a:t>
          </a:r>
        </a:p>
      </xdr:txBody>
    </xdr:sp>
    <xdr:clientData/>
  </xdr:twoCellAnchor>
  <xdr:twoCellAnchor>
    <xdr:from>
      <xdr:col>4</xdr:col>
      <xdr:colOff>19050</xdr:colOff>
      <xdr:row>14</xdr:row>
      <xdr:rowOff>104775</xdr:rowOff>
    </xdr:from>
    <xdr:to>
      <xdr:col>8</xdr:col>
      <xdr:colOff>590550</xdr:colOff>
      <xdr:row>15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457450" y="4105275"/>
          <a:ext cx="3009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จัดทำแผนปฏิบัติราชการตามประเด็นยุทธศาสตร์ 5ปี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8</xdr:col>
      <xdr:colOff>133350</xdr:colOff>
      <xdr:row>17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09600" y="4591050"/>
          <a:ext cx="44005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ถ่ายทอดตัวชี้วัดจากองค์กรสู่ฝ่าย/บุคคล (ตัวชี้วัดหลัก รพ.)(ตัวชี้วัดรอง ฝ่าย)</a:t>
          </a:r>
        </a:p>
      </xdr:txBody>
    </xdr:sp>
    <xdr:clientData/>
  </xdr:twoCellAnchor>
  <xdr:twoCellAnchor>
    <xdr:from>
      <xdr:col>1</xdr:col>
      <xdr:colOff>0</xdr:colOff>
      <xdr:row>18</xdr:row>
      <xdr:rowOff>95250</xdr:rowOff>
    </xdr:from>
    <xdr:to>
      <xdr:col>8</xdr:col>
      <xdr:colOff>152400</xdr:colOff>
      <xdr:row>19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09600" y="5276850"/>
          <a:ext cx="4419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จัดทำความสัมพันธ์ระหว่างตัวชี้วัดของฝ่าย และบุคคลที่รับผิดชอบ</a:t>
          </a:r>
        </a:p>
      </xdr:txBody>
    </xdr:sp>
    <xdr:clientData/>
  </xdr:twoCellAnchor>
  <xdr:twoCellAnchor>
    <xdr:from>
      <xdr:col>1</xdr:col>
      <xdr:colOff>9525</xdr:colOff>
      <xdr:row>20</xdr:row>
      <xdr:rowOff>76200</xdr:rowOff>
    </xdr:from>
    <xdr:to>
      <xdr:col>8</xdr:col>
      <xdr:colOff>114300</xdr:colOff>
      <xdr:row>21</xdr:row>
      <xdr:rowOff>28575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19125" y="5848350"/>
          <a:ext cx="4371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จัดทำตัวชี้วัดรายบุคคลในการดำเนินงานสาธารณสุข</a:t>
          </a:r>
        </a:p>
      </xdr:txBody>
    </xdr:sp>
    <xdr:clientData/>
  </xdr:twoCellAnchor>
  <xdr:twoCellAnchor>
    <xdr:from>
      <xdr:col>1</xdr:col>
      <xdr:colOff>9525</xdr:colOff>
      <xdr:row>22</xdr:row>
      <xdr:rowOff>142875</xdr:rowOff>
    </xdr:from>
    <xdr:to>
      <xdr:col>7</xdr:col>
      <xdr:colOff>314325</xdr:colOff>
      <xdr:row>23</xdr:row>
      <xdr:rowOff>285750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19125" y="6505575"/>
          <a:ext cx="39624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จัดทำแผนปฏิบัติการตามแผนยุทธศาสตร์สุขภาพ /แผนปฏิบัติการพัฒนางานสาธารณสุขตามนโยบาย</a:t>
          </a:r>
        </a:p>
      </xdr:txBody>
    </xdr:sp>
    <xdr:clientData/>
  </xdr:twoCellAnchor>
  <xdr:twoCellAnchor>
    <xdr:from>
      <xdr:col>1</xdr:col>
      <xdr:colOff>428625</xdr:colOff>
      <xdr:row>25</xdr:row>
      <xdr:rowOff>38100</xdr:rowOff>
    </xdr:from>
    <xdr:to>
      <xdr:col>6</xdr:col>
      <xdr:colOff>171450</xdr:colOff>
      <xdr:row>25</xdr:row>
      <xdr:rowOff>285750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38225" y="7153275"/>
          <a:ext cx="2790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ติดตาม กำกับผลการดำเนินงินงาน</a:t>
          </a:r>
        </a:p>
      </xdr:txBody>
    </xdr:sp>
    <xdr:clientData/>
  </xdr:twoCellAnchor>
  <xdr:twoCellAnchor>
    <xdr:from>
      <xdr:col>1</xdr:col>
      <xdr:colOff>476250</xdr:colOff>
      <xdr:row>27</xdr:row>
      <xdr:rowOff>38100</xdr:rowOff>
    </xdr:from>
    <xdr:to>
      <xdr:col>6</xdr:col>
      <xdr:colOff>190500</xdr:colOff>
      <xdr:row>27</xdr:row>
      <xdr:rowOff>285750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85850" y="7610475"/>
          <a:ext cx="2762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ประเมินผลสัมฤทธิ์ของงาน</a:t>
          </a:r>
        </a:p>
      </xdr:txBody>
    </xdr:sp>
    <xdr:clientData/>
  </xdr:twoCellAnchor>
  <xdr:twoCellAnchor>
    <xdr:from>
      <xdr:col>4</xdr:col>
      <xdr:colOff>0</xdr:colOff>
      <xdr:row>5</xdr:row>
      <xdr:rowOff>28575</xdr:rowOff>
    </xdr:from>
    <xdr:to>
      <xdr:col>4</xdr:col>
      <xdr:colOff>9525</xdr:colOff>
      <xdr:row>6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2438400" y="1371600"/>
          <a:ext cx="9525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3</xdr:row>
      <xdr:rowOff>0</xdr:rowOff>
    </xdr:from>
    <xdr:to>
      <xdr:col>6</xdr:col>
      <xdr:colOff>238125</xdr:colOff>
      <xdr:row>4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3895725" y="88582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47625</xdr:rowOff>
    </xdr:from>
    <xdr:to>
      <xdr:col>3</xdr:col>
      <xdr:colOff>600075</xdr:colOff>
      <xdr:row>8</xdr:row>
      <xdr:rowOff>0</xdr:rowOff>
    </xdr:to>
    <xdr:sp>
      <xdr:nvSpPr>
        <xdr:cNvPr id="16" name="Line 17"/>
        <xdr:cNvSpPr>
          <a:spLocks/>
        </xdr:cNvSpPr>
      </xdr:nvSpPr>
      <xdr:spPr>
        <a:xfrm>
          <a:off x="2428875" y="211455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9</xdr:row>
      <xdr:rowOff>47625</xdr:rowOff>
    </xdr:from>
    <xdr:to>
      <xdr:col>3</xdr:col>
      <xdr:colOff>600075</xdr:colOff>
      <xdr:row>10</xdr:row>
      <xdr:rowOff>95250</xdr:rowOff>
    </xdr:to>
    <xdr:sp>
      <xdr:nvSpPr>
        <xdr:cNvPr id="17" name="Line 18"/>
        <xdr:cNvSpPr>
          <a:spLocks/>
        </xdr:cNvSpPr>
      </xdr:nvSpPr>
      <xdr:spPr>
        <a:xfrm>
          <a:off x="2428875" y="2705100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11</xdr:row>
      <xdr:rowOff>161925</xdr:rowOff>
    </xdr:from>
    <xdr:to>
      <xdr:col>3</xdr:col>
      <xdr:colOff>590550</xdr:colOff>
      <xdr:row>12</xdr:row>
      <xdr:rowOff>152400</xdr:rowOff>
    </xdr:to>
    <xdr:sp>
      <xdr:nvSpPr>
        <xdr:cNvPr id="18" name="Line 19"/>
        <xdr:cNvSpPr>
          <a:spLocks/>
        </xdr:cNvSpPr>
      </xdr:nvSpPr>
      <xdr:spPr>
        <a:xfrm>
          <a:off x="2419350" y="34099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190500</xdr:rowOff>
    </xdr:from>
    <xdr:to>
      <xdr:col>5</xdr:col>
      <xdr:colOff>352425</xdr:colOff>
      <xdr:row>14</xdr:row>
      <xdr:rowOff>95250</xdr:rowOff>
    </xdr:to>
    <xdr:sp>
      <xdr:nvSpPr>
        <xdr:cNvPr id="19" name="Line 20"/>
        <xdr:cNvSpPr>
          <a:spLocks/>
        </xdr:cNvSpPr>
      </xdr:nvSpPr>
      <xdr:spPr>
        <a:xfrm>
          <a:off x="3400425" y="402907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190500</xdr:rowOff>
    </xdr:from>
    <xdr:to>
      <xdr:col>3</xdr:col>
      <xdr:colOff>9525</xdr:colOff>
      <xdr:row>15</xdr:row>
      <xdr:rowOff>285750</xdr:rowOff>
    </xdr:to>
    <xdr:sp>
      <xdr:nvSpPr>
        <xdr:cNvPr id="20" name="Line 21"/>
        <xdr:cNvSpPr>
          <a:spLocks/>
        </xdr:cNvSpPr>
      </xdr:nvSpPr>
      <xdr:spPr>
        <a:xfrm>
          <a:off x="1838325" y="402907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285750</xdr:rowOff>
    </xdr:from>
    <xdr:to>
      <xdr:col>4</xdr:col>
      <xdr:colOff>9525</xdr:colOff>
      <xdr:row>18</xdr:row>
      <xdr:rowOff>66675</xdr:rowOff>
    </xdr:to>
    <xdr:sp>
      <xdr:nvSpPr>
        <xdr:cNvPr id="21" name="Line 22"/>
        <xdr:cNvSpPr>
          <a:spLocks/>
        </xdr:cNvSpPr>
      </xdr:nvSpPr>
      <xdr:spPr>
        <a:xfrm>
          <a:off x="2447925" y="5010150"/>
          <a:ext cx="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85725</xdr:rowOff>
    </xdr:from>
    <xdr:to>
      <xdr:col>3</xdr:col>
      <xdr:colOff>600075</xdr:colOff>
      <xdr:row>20</xdr:row>
      <xdr:rowOff>57150</xdr:rowOff>
    </xdr:to>
    <xdr:sp>
      <xdr:nvSpPr>
        <xdr:cNvPr id="22" name="Line 23"/>
        <xdr:cNvSpPr>
          <a:spLocks/>
        </xdr:cNvSpPr>
      </xdr:nvSpPr>
      <xdr:spPr>
        <a:xfrm>
          <a:off x="2428875" y="569595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76200</xdr:rowOff>
    </xdr:from>
    <xdr:to>
      <xdr:col>4</xdr:col>
      <xdr:colOff>19050</xdr:colOff>
      <xdr:row>22</xdr:row>
      <xdr:rowOff>133350</xdr:rowOff>
    </xdr:to>
    <xdr:sp>
      <xdr:nvSpPr>
        <xdr:cNvPr id="23" name="Line 24"/>
        <xdr:cNvSpPr>
          <a:spLocks/>
        </xdr:cNvSpPr>
      </xdr:nvSpPr>
      <xdr:spPr>
        <a:xfrm>
          <a:off x="2457450" y="6276975"/>
          <a:ext cx="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4</xdr:col>
      <xdr:colOff>9525</xdr:colOff>
      <xdr:row>25</xdr:row>
      <xdr:rowOff>47625</xdr:rowOff>
    </xdr:to>
    <xdr:sp>
      <xdr:nvSpPr>
        <xdr:cNvPr id="24" name="Line 25"/>
        <xdr:cNvSpPr>
          <a:spLocks/>
        </xdr:cNvSpPr>
      </xdr:nvSpPr>
      <xdr:spPr>
        <a:xfrm>
          <a:off x="2447925" y="7086600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26</xdr:row>
      <xdr:rowOff>9525</xdr:rowOff>
    </xdr:from>
    <xdr:to>
      <xdr:col>3</xdr:col>
      <xdr:colOff>600075</xdr:colOff>
      <xdr:row>27</xdr:row>
      <xdr:rowOff>28575</xdr:rowOff>
    </xdr:to>
    <xdr:sp>
      <xdr:nvSpPr>
        <xdr:cNvPr id="25" name="Line 26"/>
        <xdr:cNvSpPr>
          <a:spLocks/>
        </xdr:cNvSpPr>
      </xdr:nvSpPr>
      <xdr:spPr>
        <a:xfrm>
          <a:off x="2428875" y="7686675"/>
          <a:ext cx="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Line 66"/>
        <xdr:cNvSpPr>
          <a:spLocks/>
        </xdr:cNvSpPr>
      </xdr:nvSpPr>
      <xdr:spPr>
        <a:xfrm flipV="1">
          <a:off x="1847850" y="29718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" name="Line 67"/>
        <xdr:cNvSpPr>
          <a:spLocks/>
        </xdr:cNvSpPr>
      </xdr:nvSpPr>
      <xdr:spPr>
        <a:xfrm flipV="1">
          <a:off x="1847850" y="128968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Line 68"/>
        <xdr:cNvSpPr>
          <a:spLocks/>
        </xdr:cNvSpPr>
      </xdr:nvSpPr>
      <xdr:spPr>
        <a:xfrm flipV="1">
          <a:off x="1847850" y="234981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4" name="Line 69"/>
        <xdr:cNvSpPr>
          <a:spLocks/>
        </xdr:cNvSpPr>
      </xdr:nvSpPr>
      <xdr:spPr>
        <a:xfrm flipV="1">
          <a:off x="1847850" y="331470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162</xdr:row>
      <xdr:rowOff>0</xdr:rowOff>
    </xdr:from>
    <xdr:to>
      <xdr:col>2</xdr:col>
      <xdr:colOff>0</xdr:colOff>
      <xdr:row>162</xdr:row>
      <xdr:rowOff>0</xdr:rowOff>
    </xdr:to>
    <xdr:sp>
      <xdr:nvSpPr>
        <xdr:cNvPr id="5" name="Line 70"/>
        <xdr:cNvSpPr>
          <a:spLocks/>
        </xdr:cNvSpPr>
      </xdr:nvSpPr>
      <xdr:spPr>
        <a:xfrm flipV="1">
          <a:off x="1847850" y="427101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203</xdr:row>
      <xdr:rowOff>0</xdr:rowOff>
    </xdr:from>
    <xdr:to>
      <xdr:col>2</xdr:col>
      <xdr:colOff>0</xdr:colOff>
      <xdr:row>203</xdr:row>
      <xdr:rowOff>0</xdr:rowOff>
    </xdr:to>
    <xdr:sp>
      <xdr:nvSpPr>
        <xdr:cNvPr id="6" name="Line 71"/>
        <xdr:cNvSpPr>
          <a:spLocks/>
        </xdr:cNvSpPr>
      </xdr:nvSpPr>
      <xdr:spPr>
        <a:xfrm flipV="1">
          <a:off x="1847850" y="527304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7" name="Line 72"/>
        <xdr:cNvSpPr>
          <a:spLocks/>
        </xdr:cNvSpPr>
      </xdr:nvSpPr>
      <xdr:spPr>
        <a:xfrm flipV="1">
          <a:off x="1847850" y="619982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283</xdr:row>
      <xdr:rowOff>0</xdr:rowOff>
    </xdr:from>
    <xdr:to>
      <xdr:col>2</xdr:col>
      <xdr:colOff>0</xdr:colOff>
      <xdr:row>283</xdr:row>
      <xdr:rowOff>0</xdr:rowOff>
    </xdr:to>
    <xdr:sp>
      <xdr:nvSpPr>
        <xdr:cNvPr id="8" name="Line 73"/>
        <xdr:cNvSpPr>
          <a:spLocks/>
        </xdr:cNvSpPr>
      </xdr:nvSpPr>
      <xdr:spPr>
        <a:xfrm flipV="1">
          <a:off x="1847850" y="720471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9" name="Line 74"/>
        <xdr:cNvSpPr>
          <a:spLocks/>
        </xdr:cNvSpPr>
      </xdr:nvSpPr>
      <xdr:spPr>
        <a:xfrm flipV="1">
          <a:off x="1847850" y="817721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0" name="Line 75"/>
        <xdr:cNvSpPr>
          <a:spLocks/>
        </xdr:cNvSpPr>
      </xdr:nvSpPr>
      <xdr:spPr>
        <a:xfrm flipV="1">
          <a:off x="1847850" y="917924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401</xdr:row>
      <xdr:rowOff>0</xdr:rowOff>
    </xdr:from>
    <xdr:to>
      <xdr:col>2</xdr:col>
      <xdr:colOff>0</xdr:colOff>
      <xdr:row>401</xdr:row>
      <xdr:rowOff>0</xdr:rowOff>
    </xdr:to>
    <xdr:sp>
      <xdr:nvSpPr>
        <xdr:cNvPr id="11" name="Line 76"/>
        <xdr:cNvSpPr>
          <a:spLocks/>
        </xdr:cNvSpPr>
      </xdr:nvSpPr>
      <xdr:spPr>
        <a:xfrm flipV="1">
          <a:off x="1847850" y="1018508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443</xdr:row>
      <xdr:rowOff>0</xdr:rowOff>
    </xdr:from>
    <xdr:to>
      <xdr:col>2</xdr:col>
      <xdr:colOff>0</xdr:colOff>
      <xdr:row>443</xdr:row>
      <xdr:rowOff>0</xdr:rowOff>
    </xdr:to>
    <xdr:sp>
      <xdr:nvSpPr>
        <xdr:cNvPr id="12" name="Line 77"/>
        <xdr:cNvSpPr>
          <a:spLocks/>
        </xdr:cNvSpPr>
      </xdr:nvSpPr>
      <xdr:spPr>
        <a:xfrm flipV="1">
          <a:off x="1847850" y="1118997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482</xdr:row>
      <xdr:rowOff>0</xdr:rowOff>
    </xdr:from>
    <xdr:to>
      <xdr:col>2</xdr:col>
      <xdr:colOff>0</xdr:colOff>
      <xdr:row>482</xdr:row>
      <xdr:rowOff>0</xdr:rowOff>
    </xdr:to>
    <xdr:sp>
      <xdr:nvSpPr>
        <xdr:cNvPr id="13" name="Line 78"/>
        <xdr:cNvSpPr>
          <a:spLocks/>
        </xdr:cNvSpPr>
      </xdr:nvSpPr>
      <xdr:spPr>
        <a:xfrm flipV="1">
          <a:off x="1847850" y="1213294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523</xdr:row>
      <xdr:rowOff>0</xdr:rowOff>
    </xdr:from>
    <xdr:to>
      <xdr:col>2</xdr:col>
      <xdr:colOff>0</xdr:colOff>
      <xdr:row>523</xdr:row>
      <xdr:rowOff>0</xdr:rowOff>
    </xdr:to>
    <xdr:sp>
      <xdr:nvSpPr>
        <xdr:cNvPr id="14" name="Line 79"/>
        <xdr:cNvSpPr>
          <a:spLocks/>
        </xdr:cNvSpPr>
      </xdr:nvSpPr>
      <xdr:spPr>
        <a:xfrm flipV="1">
          <a:off x="1847850" y="1310830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565</xdr:row>
      <xdr:rowOff>0</xdr:rowOff>
    </xdr:from>
    <xdr:to>
      <xdr:col>2</xdr:col>
      <xdr:colOff>0</xdr:colOff>
      <xdr:row>565</xdr:row>
      <xdr:rowOff>0</xdr:rowOff>
    </xdr:to>
    <xdr:sp>
      <xdr:nvSpPr>
        <xdr:cNvPr id="15" name="Line 80"/>
        <xdr:cNvSpPr>
          <a:spLocks/>
        </xdr:cNvSpPr>
      </xdr:nvSpPr>
      <xdr:spPr>
        <a:xfrm flipV="1">
          <a:off x="1847850" y="1411319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606</xdr:row>
      <xdr:rowOff>0</xdr:rowOff>
    </xdr:from>
    <xdr:to>
      <xdr:col>2</xdr:col>
      <xdr:colOff>0</xdr:colOff>
      <xdr:row>606</xdr:row>
      <xdr:rowOff>0</xdr:rowOff>
    </xdr:to>
    <xdr:sp>
      <xdr:nvSpPr>
        <xdr:cNvPr id="16" name="Line 81"/>
        <xdr:cNvSpPr>
          <a:spLocks/>
        </xdr:cNvSpPr>
      </xdr:nvSpPr>
      <xdr:spPr>
        <a:xfrm flipV="1">
          <a:off x="1847850" y="1511522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647</xdr:row>
      <xdr:rowOff>0</xdr:rowOff>
    </xdr:from>
    <xdr:to>
      <xdr:col>2</xdr:col>
      <xdr:colOff>0</xdr:colOff>
      <xdr:row>647</xdr:row>
      <xdr:rowOff>0</xdr:rowOff>
    </xdr:to>
    <xdr:sp>
      <xdr:nvSpPr>
        <xdr:cNvPr id="17" name="Line 82"/>
        <xdr:cNvSpPr>
          <a:spLocks/>
        </xdr:cNvSpPr>
      </xdr:nvSpPr>
      <xdr:spPr>
        <a:xfrm flipV="1">
          <a:off x="1847850" y="1615725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684</xdr:row>
      <xdr:rowOff>0</xdr:rowOff>
    </xdr:from>
    <xdr:to>
      <xdr:col>2</xdr:col>
      <xdr:colOff>0</xdr:colOff>
      <xdr:row>684</xdr:row>
      <xdr:rowOff>0</xdr:rowOff>
    </xdr:to>
    <xdr:sp>
      <xdr:nvSpPr>
        <xdr:cNvPr id="18" name="Line 83"/>
        <xdr:cNvSpPr>
          <a:spLocks/>
        </xdr:cNvSpPr>
      </xdr:nvSpPr>
      <xdr:spPr>
        <a:xfrm flipV="1">
          <a:off x="1847850" y="1712118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724</xdr:row>
      <xdr:rowOff>0</xdr:rowOff>
    </xdr:from>
    <xdr:to>
      <xdr:col>2</xdr:col>
      <xdr:colOff>0</xdr:colOff>
      <xdr:row>724</xdr:row>
      <xdr:rowOff>0</xdr:rowOff>
    </xdr:to>
    <xdr:sp>
      <xdr:nvSpPr>
        <xdr:cNvPr id="19" name="Line 84"/>
        <xdr:cNvSpPr>
          <a:spLocks/>
        </xdr:cNvSpPr>
      </xdr:nvSpPr>
      <xdr:spPr>
        <a:xfrm flipV="1">
          <a:off x="1847850" y="1820322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757</xdr:row>
      <xdr:rowOff>0</xdr:rowOff>
    </xdr:from>
    <xdr:to>
      <xdr:col>2</xdr:col>
      <xdr:colOff>0</xdr:colOff>
      <xdr:row>757</xdr:row>
      <xdr:rowOff>0</xdr:rowOff>
    </xdr:to>
    <xdr:sp>
      <xdr:nvSpPr>
        <xdr:cNvPr id="20" name="Line 85"/>
        <xdr:cNvSpPr>
          <a:spLocks/>
        </xdr:cNvSpPr>
      </xdr:nvSpPr>
      <xdr:spPr>
        <a:xfrm flipV="1">
          <a:off x="1847850" y="1914525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794</xdr:row>
      <xdr:rowOff>0</xdr:rowOff>
    </xdr:from>
    <xdr:to>
      <xdr:col>2</xdr:col>
      <xdr:colOff>0</xdr:colOff>
      <xdr:row>794</xdr:row>
      <xdr:rowOff>0</xdr:rowOff>
    </xdr:to>
    <xdr:sp>
      <xdr:nvSpPr>
        <xdr:cNvPr id="21" name="Line 86"/>
        <xdr:cNvSpPr>
          <a:spLocks/>
        </xdr:cNvSpPr>
      </xdr:nvSpPr>
      <xdr:spPr>
        <a:xfrm flipV="1">
          <a:off x="1847850" y="2012251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830</xdr:row>
      <xdr:rowOff>0</xdr:rowOff>
    </xdr:from>
    <xdr:to>
      <xdr:col>2</xdr:col>
      <xdr:colOff>0</xdr:colOff>
      <xdr:row>830</xdr:row>
      <xdr:rowOff>0</xdr:rowOff>
    </xdr:to>
    <xdr:sp>
      <xdr:nvSpPr>
        <xdr:cNvPr id="22" name="Line 87"/>
        <xdr:cNvSpPr>
          <a:spLocks/>
        </xdr:cNvSpPr>
      </xdr:nvSpPr>
      <xdr:spPr>
        <a:xfrm flipV="1">
          <a:off x="1847850" y="2106739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865</xdr:row>
      <xdr:rowOff>0</xdr:rowOff>
    </xdr:from>
    <xdr:to>
      <xdr:col>2</xdr:col>
      <xdr:colOff>0</xdr:colOff>
      <xdr:row>865</xdr:row>
      <xdr:rowOff>0</xdr:rowOff>
    </xdr:to>
    <xdr:sp>
      <xdr:nvSpPr>
        <xdr:cNvPr id="23" name="Line 88"/>
        <xdr:cNvSpPr>
          <a:spLocks/>
        </xdr:cNvSpPr>
      </xdr:nvSpPr>
      <xdr:spPr>
        <a:xfrm flipV="1">
          <a:off x="1847850" y="2195607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904</xdr:row>
      <xdr:rowOff>0</xdr:rowOff>
    </xdr:from>
    <xdr:to>
      <xdr:col>2</xdr:col>
      <xdr:colOff>0</xdr:colOff>
      <xdr:row>904</xdr:row>
      <xdr:rowOff>0</xdr:rowOff>
    </xdr:to>
    <xdr:sp>
      <xdr:nvSpPr>
        <xdr:cNvPr id="24" name="Line 89"/>
        <xdr:cNvSpPr>
          <a:spLocks/>
        </xdr:cNvSpPr>
      </xdr:nvSpPr>
      <xdr:spPr>
        <a:xfrm flipV="1">
          <a:off x="1847850" y="2289905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945</xdr:row>
      <xdr:rowOff>0</xdr:rowOff>
    </xdr:from>
    <xdr:to>
      <xdr:col>2</xdr:col>
      <xdr:colOff>0</xdr:colOff>
      <xdr:row>945</xdr:row>
      <xdr:rowOff>0</xdr:rowOff>
    </xdr:to>
    <xdr:sp>
      <xdr:nvSpPr>
        <xdr:cNvPr id="25" name="Line 90"/>
        <xdr:cNvSpPr>
          <a:spLocks/>
        </xdr:cNvSpPr>
      </xdr:nvSpPr>
      <xdr:spPr>
        <a:xfrm flipV="1">
          <a:off x="1847850" y="2387441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987</xdr:row>
      <xdr:rowOff>0</xdr:rowOff>
    </xdr:from>
    <xdr:to>
      <xdr:col>2</xdr:col>
      <xdr:colOff>0</xdr:colOff>
      <xdr:row>987</xdr:row>
      <xdr:rowOff>0</xdr:rowOff>
    </xdr:to>
    <xdr:sp>
      <xdr:nvSpPr>
        <xdr:cNvPr id="26" name="Line 91"/>
        <xdr:cNvSpPr>
          <a:spLocks/>
        </xdr:cNvSpPr>
      </xdr:nvSpPr>
      <xdr:spPr>
        <a:xfrm flipV="1">
          <a:off x="1847850" y="2487930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1029</xdr:row>
      <xdr:rowOff>0</xdr:rowOff>
    </xdr:from>
    <xdr:to>
      <xdr:col>2</xdr:col>
      <xdr:colOff>0</xdr:colOff>
      <xdr:row>1029</xdr:row>
      <xdr:rowOff>0</xdr:rowOff>
    </xdr:to>
    <xdr:sp>
      <xdr:nvSpPr>
        <xdr:cNvPr id="27" name="Line 92"/>
        <xdr:cNvSpPr>
          <a:spLocks/>
        </xdr:cNvSpPr>
      </xdr:nvSpPr>
      <xdr:spPr>
        <a:xfrm flipV="1">
          <a:off x="1847850" y="2592419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1064</xdr:row>
      <xdr:rowOff>0</xdr:rowOff>
    </xdr:from>
    <xdr:to>
      <xdr:col>2</xdr:col>
      <xdr:colOff>0</xdr:colOff>
      <xdr:row>1064</xdr:row>
      <xdr:rowOff>0</xdr:rowOff>
    </xdr:to>
    <xdr:sp>
      <xdr:nvSpPr>
        <xdr:cNvPr id="28" name="Line 93"/>
        <xdr:cNvSpPr>
          <a:spLocks/>
        </xdr:cNvSpPr>
      </xdr:nvSpPr>
      <xdr:spPr>
        <a:xfrm flipV="1">
          <a:off x="1847850" y="2681573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1104</xdr:row>
      <xdr:rowOff>0</xdr:rowOff>
    </xdr:from>
    <xdr:to>
      <xdr:col>2</xdr:col>
      <xdr:colOff>0</xdr:colOff>
      <xdr:row>1104</xdr:row>
      <xdr:rowOff>0</xdr:rowOff>
    </xdr:to>
    <xdr:sp>
      <xdr:nvSpPr>
        <xdr:cNvPr id="29" name="Line 94"/>
        <xdr:cNvSpPr>
          <a:spLocks/>
        </xdr:cNvSpPr>
      </xdr:nvSpPr>
      <xdr:spPr>
        <a:xfrm flipV="1">
          <a:off x="1847850" y="2781871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1144</xdr:row>
      <xdr:rowOff>0</xdr:rowOff>
    </xdr:from>
    <xdr:to>
      <xdr:col>2</xdr:col>
      <xdr:colOff>0</xdr:colOff>
      <xdr:row>1144</xdr:row>
      <xdr:rowOff>0</xdr:rowOff>
    </xdr:to>
    <xdr:sp>
      <xdr:nvSpPr>
        <xdr:cNvPr id="30" name="Line 95"/>
        <xdr:cNvSpPr>
          <a:spLocks/>
        </xdr:cNvSpPr>
      </xdr:nvSpPr>
      <xdr:spPr>
        <a:xfrm flipV="1">
          <a:off x="1847850" y="2879883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1183</xdr:row>
      <xdr:rowOff>0</xdr:rowOff>
    </xdr:from>
    <xdr:to>
      <xdr:col>2</xdr:col>
      <xdr:colOff>0</xdr:colOff>
      <xdr:row>1183</xdr:row>
      <xdr:rowOff>0</xdr:rowOff>
    </xdr:to>
    <xdr:sp>
      <xdr:nvSpPr>
        <xdr:cNvPr id="31" name="Line 96"/>
        <xdr:cNvSpPr>
          <a:spLocks/>
        </xdr:cNvSpPr>
      </xdr:nvSpPr>
      <xdr:spPr>
        <a:xfrm flipV="1">
          <a:off x="1847850" y="2975514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1224</xdr:row>
      <xdr:rowOff>0</xdr:rowOff>
    </xdr:from>
    <xdr:to>
      <xdr:col>2</xdr:col>
      <xdr:colOff>0</xdr:colOff>
      <xdr:row>1224</xdr:row>
      <xdr:rowOff>0</xdr:rowOff>
    </xdr:to>
    <xdr:sp>
      <xdr:nvSpPr>
        <xdr:cNvPr id="32" name="Line 97"/>
        <xdr:cNvSpPr>
          <a:spLocks/>
        </xdr:cNvSpPr>
      </xdr:nvSpPr>
      <xdr:spPr>
        <a:xfrm flipV="1">
          <a:off x="1847850" y="3074384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1265</xdr:row>
      <xdr:rowOff>0</xdr:rowOff>
    </xdr:from>
    <xdr:to>
      <xdr:col>1</xdr:col>
      <xdr:colOff>3914775</xdr:colOff>
      <xdr:row>1265</xdr:row>
      <xdr:rowOff>0</xdr:rowOff>
    </xdr:to>
    <xdr:sp>
      <xdr:nvSpPr>
        <xdr:cNvPr id="33" name="Line 98"/>
        <xdr:cNvSpPr>
          <a:spLocks/>
        </xdr:cNvSpPr>
      </xdr:nvSpPr>
      <xdr:spPr>
        <a:xfrm flipV="1">
          <a:off x="1838325" y="317592075"/>
          <a:ext cx="389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1301</xdr:row>
      <xdr:rowOff>0</xdr:rowOff>
    </xdr:from>
    <xdr:to>
      <xdr:col>2</xdr:col>
      <xdr:colOff>0</xdr:colOff>
      <xdr:row>1301</xdr:row>
      <xdr:rowOff>0</xdr:rowOff>
    </xdr:to>
    <xdr:sp>
      <xdr:nvSpPr>
        <xdr:cNvPr id="34" name="Line 99"/>
        <xdr:cNvSpPr>
          <a:spLocks/>
        </xdr:cNvSpPr>
      </xdr:nvSpPr>
      <xdr:spPr>
        <a:xfrm flipV="1">
          <a:off x="1847850" y="3266694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1340</xdr:row>
      <xdr:rowOff>0</xdr:rowOff>
    </xdr:from>
    <xdr:to>
      <xdr:col>2</xdr:col>
      <xdr:colOff>0</xdr:colOff>
      <xdr:row>1340</xdr:row>
      <xdr:rowOff>0</xdr:rowOff>
    </xdr:to>
    <xdr:sp>
      <xdr:nvSpPr>
        <xdr:cNvPr id="35" name="Line 100"/>
        <xdr:cNvSpPr>
          <a:spLocks/>
        </xdr:cNvSpPr>
      </xdr:nvSpPr>
      <xdr:spPr>
        <a:xfrm flipV="1">
          <a:off x="1847850" y="3362325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1378</xdr:row>
      <xdr:rowOff>0</xdr:rowOff>
    </xdr:from>
    <xdr:to>
      <xdr:col>2</xdr:col>
      <xdr:colOff>0</xdr:colOff>
      <xdr:row>1378</xdr:row>
      <xdr:rowOff>0</xdr:rowOff>
    </xdr:to>
    <xdr:sp>
      <xdr:nvSpPr>
        <xdr:cNvPr id="36" name="Line 101"/>
        <xdr:cNvSpPr>
          <a:spLocks/>
        </xdr:cNvSpPr>
      </xdr:nvSpPr>
      <xdr:spPr>
        <a:xfrm flipV="1">
          <a:off x="1847850" y="3455003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1418</xdr:row>
      <xdr:rowOff>0</xdr:rowOff>
    </xdr:from>
    <xdr:to>
      <xdr:col>2</xdr:col>
      <xdr:colOff>0</xdr:colOff>
      <xdr:row>1418</xdr:row>
      <xdr:rowOff>0</xdr:rowOff>
    </xdr:to>
    <xdr:sp>
      <xdr:nvSpPr>
        <xdr:cNvPr id="37" name="Line 102"/>
        <xdr:cNvSpPr>
          <a:spLocks/>
        </xdr:cNvSpPr>
      </xdr:nvSpPr>
      <xdr:spPr>
        <a:xfrm flipV="1">
          <a:off x="1847850" y="3550920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1459</xdr:row>
      <xdr:rowOff>0</xdr:rowOff>
    </xdr:from>
    <xdr:to>
      <xdr:col>2</xdr:col>
      <xdr:colOff>0</xdr:colOff>
      <xdr:row>1459</xdr:row>
      <xdr:rowOff>0</xdr:rowOff>
    </xdr:to>
    <xdr:sp>
      <xdr:nvSpPr>
        <xdr:cNvPr id="38" name="Line 103"/>
        <xdr:cNvSpPr>
          <a:spLocks/>
        </xdr:cNvSpPr>
      </xdr:nvSpPr>
      <xdr:spPr>
        <a:xfrm flipV="1">
          <a:off x="1847850" y="3649789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1499</xdr:row>
      <xdr:rowOff>0</xdr:rowOff>
    </xdr:from>
    <xdr:to>
      <xdr:col>2</xdr:col>
      <xdr:colOff>0</xdr:colOff>
      <xdr:row>1499</xdr:row>
      <xdr:rowOff>0</xdr:rowOff>
    </xdr:to>
    <xdr:sp>
      <xdr:nvSpPr>
        <xdr:cNvPr id="39" name="Line 104"/>
        <xdr:cNvSpPr>
          <a:spLocks/>
        </xdr:cNvSpPr>
      </xdr:nvSpPr>
      <xdr:spPr>
        <a:xfrm flipV="1">
          <a:off x="1847850" y="3746754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1540</xdr:row>
      <xdr:rowOff>0</xdr:rowOff>
    </xdr:from>
    <xdr:to>
      <xdr:col>2</xdr:col>
      <xdr:colOff>0</xdr:colOff>
      <xdr:row>1540</xdr:row>
      <xdr:rowOff>0</xdr:rowOff>
    </xdr:to>
    <xdr:sp>
      <xdr:nvSpPr>
        <xdr:cNvPr id="40" name="Line 105"/>
        <xdr:cNvSpPr>
          <a:spLocks/>
        </xdr:cNvSpPr>
      </xdr:nvSpPr>
      <xdr:spPr>
        <a:xfrm flipV="1">
          <a:off x="1847850" y="3849528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1579</xdr:row>
      <xdr:rowOff>0</xdr:rowOff>
    </xdr:from>
    <xdr:to>
      <xdr:col>2</xdr:col>
      <xdr:colOff>0</xdr:colOff>
      <xdr:row>1579</xdr:row>
      <xdr:rowOff>0</xdr:rowOff>
    </xdr:to>
    <xdr:sp>
      <xdr:nvSpPr>
        <xdr:cNvPr id="41" name="Line 106"/>
        <xdr:cNvSpPr>
          <a:spLocks/>
        </xdr:cNvSpPr>
      </xdr:nvSpPr>
      <xdr:spPr>
        <a:xfrm flipV="1">
          <a:off x="1847850" y="3953351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1614</xdr:row>
      <xdr:rowOff>0</xdr:rowOff>
    </xdr:from>
    <xdr:to>
      <xdr:col>2</xdr:col>
      <xdr:colOff>0</xdr:colOff>
      <xdr:row>1614</xdr:row>
      <xdr:rowOff>0</xdr:rowOff>
    </xdr:to>
    <xdr:sp>
      <xdr:nvSpPr>
        <xdr:cNvPr id="42" name="Line 107"/>
        <xdr:cNvSpPr>
          <a:spLocks/>
        </xdr:cNvSpPr>
      </xdr:nvSpPr>
      <xdr:spPr>
        <a:xfrm flipV="1">
          <a:off x="1847850" y="4048220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1651</xdr:row>
      <xdr:rowOff>0</xdr:rowOff>
    </xdr:from>
    <xdr:to>
      <xdr:col>2</xdr:col>
      <xdr:colOff>0</xdr:colOff>
      <xdr:row>1651</xdr:row>
      <xdr:rowOff>0</xdr:rowOff>
    </xdr:to>
    <xdr:sp>
      <xdr:nvSpPr>
        <xdr:cNvPr id="43" name="Line 108"/>
        <xdr:cNvSpPr>
          <a:spLocks/>
        </xdr:cNvSpPr>
      </xdr:nvSpPr>
      <xdr:spPr>
        <a:xfrm flipV="1">
          <a:off x="1847850" y="4141470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1691</xdr:row>
      <xdr:rowOff>0</xdr:rowOff>
    </xdr:from>
    <xdr:to>
      <xdr:col>2</xdr:col>
      <xdr:colOff>0</xdr:colOff>
      <xdr:row>1691</xdr:row>
      <xdr:rowOff>0</xdr:rowOff>
    </xdr:to>
    <xdr:sp>
      <xdr:nvSpPr>
        <xdr:cNvPr id="44" name="Line 109"/>
        <xdr:cNvSpPr>
          <a:spLocks/>
        </xdr:cNvSpPr>
      </xdr:nvSpPr>
      <xdr:spPr>
        <a:xfrm flipV="1">
          <a:off x="1847850" y="4238720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1732</xdr:row>
      <xdr:rowOff>0</xdr:rowOff>
    </xdr:from>
    <xdr:to>
      <xdr:col>2</xdr:col>
      <xdr:colOff>0</xdr:colOff>
      <xdr:row>1732</xdr:row>
      <xdr:rowOff>0</xdr:rowOff>
    </xdr:to>
    <xdr:sp>
      <xdr:nvSpPr>
        <xdr:cNvPr id="45" name="Line 110"/>
        <xdr:cNvSpPr>
          <a:spLocks/>
        </xdr:cNvSpPr>
      </xdr:nvSpPr>
      <xdr:spPr>
        <a:xfrm flipV="1">
          <a:off x="1847850" y="4338923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1771</xdr:row>
      <xdr:rowOff>0</xdr:rowOff>
    </xdr:from>
    <xdr:to>
      <xdr:col>2</xdr:col>
      <xdr:colOff>0</xdr:colOff>
      <xdr:row>1771</xdr:row>
      <xdr:rowOff>0</xdr:rowOff>
    </xdr:to>
    <xdr:sp>
      <xdr:nvSpPr>
        <xdr:cNvPr id="46" name="Line 111"/>
        <xdr:cNvSpPr>
          <a:spLocks/>
        </xdr:cNvSpPr>
      </xdr:nvSpPr>
      <xdr:spPr>
        <a:xfrm flipV="1">
          <a:off x="1847850" y="4435887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1810</xdr:row>
      <xdr:rowOff>0</xdr:rowOff>
    </xdr:from>
    <xdr:to>
      <xdr:col>2</xdr:col>
      <xdr:colOff>0</xdr:colOff>
      <xdr:row>1810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1847850" y="4541710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1851</xdr:row>
      <xdr:rowOff>0</xdr:rowOff>
    </xdr:from>
    <xdr:to>
      <xdr:col>2</xdr:col>
      <xdr:colOff>0</xdr:colOff>
      <xdr:row>1851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1847850" y="4645914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1882</xdr:row>
      <xdr:rowOff>0</xdr:rowOff>
    </xdr:from>
    <xdr:to>
      <xdr:col>2</xdr:col>
      <xdr:colOff>0</xdr:colOff>
      <xdr:row>1882</xdr:row>
      <xdr:rowOff>0</xdr:rowOff>
    </xdr:to>
    <xdr:sp>
      <xdr:nvSpPr>
        <xdr:cNvPr id="49" name="Line 114"/>
        <xdr:cNvSpPr>
          <a:spLocks/>
        </xdr:cNvSpPr>
      </xdr:nvSpPr>
      <xdr:spPr>
        <a:xfrm flipV="1">
          <a:off x="1847850" y="4733163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1923</xdr:row>
      <xdr:rowOff>0</xdr:rowOff>
    </xdr:from>
    <xdr:to>
      <xdr:col>2</xdr:col>
      <xdr:colOff>0</xdr:colOff>
      <xdr:row>1923</xdr:row>
      <xdr:rowOff>0</xdr:rowOff>
    </xdr:to>
    <xdr:sp>
      <xdr:nvSpPr>
        <xdr:cNvPr id="50" name="Line 115"/>
        <xdr:cNvSpPr>
          <a:spLocks/>
        </xdr:cNvSpPr>
      </xdr:nvSpPr>
      <xdr:spPr>
        <a:xfrm flipV="1">
          <a:off x="1847850" y="4836604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1967</xdr:row>
      <xdr:rowOff>0</xdr:rowOff>
    </xdr:from>
    <xdr:to>
      <xdr:col>2</xdr:col>
      <xdr:colOff>0</xdr:colOff>
      <xdr:row>1967</xdr:row>
      <xdr:rowOff>0</xdr:rowOff>
    </xdr:to>
    <xdr:sp>
      <xdr:nvSpPr>
        <xdr:cNvPr id="51" name="Line 116"/>
        <xdr:cNvSpPr>
          <a:spLocks/>
        </xdr:cNvSpPr>
      </xdr:nvSpPr>
      <xdr:spPr>
        <a:xfrm flipV="1">
          <a:off x="1847850" y="4942998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2040</xdr:row>
      <xdr:rowOff>0</xdr:rowOff>
    </xdr:from>
    <xdr:to>
      <xdr:col>2</xdr:col>
      <xdr:colOff>0</xdr:colOff>
      <xdr:row>2040</xdr:row>
      <xdr:rowOff>0</xdr:rowOff>
    </xdr:to>
    <xdr:sp>
      <xdr:nvSpPr>
        <xdr:cNvPr id="52" name="Line 117"/>
        <xdr:cNvSpPr>
          <a:spLocks/>
        </xdr:cNvSpPr>
      </xdr:nvSpPr>
      <xdr:spPr>
        <a:xfrm flipV="1">
          <a:off x="1847850" y="5134356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2005</xdr:row>
      <xdr:rowOff>0</xdr:rowOff>
    </xdr:from>
    <xdr:to>
      <xdr:col>2</xdr:col>
      <xdr:colOff>0</xdr:colOff>
      <xdr:row>2005</xdr:row>
      <xdr:rowOff>0</xdr:rowOff>
    </xdr:to>
    <xdr:sp>
      <xdr:nvSpPr>
        <xdr:cNvPr id="53" name="Line 118"/>
        <xdr:cNvSpPr>
          <a:spLocks/>
        </xdr:cNvSpPr>
      </xdr:nvSpPr>
      <xdr:spPr>
        <a:xfrm flipV="1">
          <a:off x="1847850" y="5042725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2081</xdr:row>
      <xdr:rowOff>0</xdr:rowOff>
    </xdr:from>
    <xdr:to>
      <xdr:col>2</xdr:col>
      <xdr:colOff>0</xdr:colOff>
      <xdr:row>2081</xdr:row>
      <xdr:rowOff>0</xdr:rowOff>
    </xdr:to>
    <xdr:sp>
      <xdr:nvSpPr>
        <xdr:cNvPr id="54" name="Line 119"/>
        <xdr:cNvSpPr>
          <a:spLocks/>
        </xdr:cNvSpPr>
      </xdr:nvSpPr>
      <xdr:spPr>
        <a:xfrm flipV="1">
          <a:off x="1847850" y="5234559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2121</xdr:row>
      <xdr:rowOff>0</xdr:rowOff>
    </xdr:from>
    <xdr:to>
      <xdr:col>2</xdr:col>
      <xdr:colOff>0</xdr:colOff>
      <xdr:row>2121</xdr:row>
      <xdr:rowOff>0</xdr:rowOff>
    </xdr:to>
    <xdr:sp>
      <xdr:nvSpPr>
        <xdr:cNvPr id="55" name="Line 120"/>
        <xdr:cNvSpPr>
          <a:spLocks/>
        </xdr:cNvSpPr>
      </xdr:nvSpPr>
      <xdr:spPr>
        <a:xfrm flipV="1">
          <a:off x="1847850" y="5333142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2161</xdr:row>
      <xdr:rowOff>0</xdr:rowOff>
    </xdr:from>
    <xdr:to>
      <xdr:col>2</xdr:col>
      <xdr:colOff>0</xdr:colOff>
      <xdr:row>2161</xdr:row>
      <xdr:rowOff>0</xdr:rowOff>
    </xdr:to>
    <xdr:sp>
      <xdr:nvSpPr>
        <xdr:cNvPr id="56" name="Line 121"/>
        <xdr:cNvSpPr>
          <a:spLocks/>
        </xdr:cNvSpPr>
      </xdr:nvSpPr>
      <xdr:spPr>
        <a:xfrm flipV="1">
          <a:off x="1847850" y="5431726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2201</xdr:row>
      <xdr:rowOff>0</xdr:rowOff>
    </xdr:from>
    <xdr:to>
      <xdr:col>2</xdr:col>
      <xdr:colOff>0</xdr:colOff>
      <xdr:row>2201</xdr:row>
      <xdr:rowOff>0</xdr:rowOff>
    </xdr:to>
    <xdr:sp>
      <xdr:nvSpPr>
        <xdr:cNvPr id="57" name="Line 122"/>
        <xdr:cNvSpPr>
          <a:spLocks/>
        </xdr:cNvSpPr>
      </xdr:nvSpPr>
      <xdr:spPr>
        <a:xfrm flipV="1">
          <a:off x="1847850" y="5530310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2241</xdr:row>
      <xdr:rowOff>0</xdr:rowOff>
    </xdr:from>
    <xdr:to>
      <xdr:col>2</xdr:col>
      <xdr:colOff>0</xdr:colOff>
      <xdr:row>2241</xdr:row>
      <xdr:rowOff>0</xdr:rowOff>
    </xdr:to>
    <xdr:sp>
      <xdr:nvSpPr>
        <xdr:cNvPr id="58" name="Line 123"/>
        <xdr:cNvSpPr>
          <a:spLocks/>
        </xdr:cNvSpPr>
      </xdr:nvSpPr>
      <xdr:spPr>
        <a:xfrm flipV="1">
          <a:off x="1847850" y="5628894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2282</xdr:row>
      <xdr:rowOff>0</xdr:rowOff>
    </xdr:from>
    <xdr:to>
      <xdr:col>2</xdr:col>
      <xdr:colOff>0</xdr:colOff>
      <xdr:row>2282</xdr:row>
      <xdr:rowOff>0</xdr:rowOff>
    </xdr:to>
    <xdr:sp>
      <xdr:nvSpPr>
        <xdr:cNvPr id="59" name="Line 124"/>
        <xdr:cNvSpPr>
          <a:spLocks/>
        </xdr:cNvSpPr>
      </xdr:nvSpPr>
      <xdr:spPr>
        <a:xfrm flipV="1">
          <a:off x="1847850" y="5730430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2359</xdr:row>
      <xdr:rowOff>0</xdr:rowOff>
    </xdr:from>
    <xdr:to>
      <xdr:col>2</xdr:col>
      <xdr:colOff>0</xdr:colOff>
      <xdr:row>2359</xdr:row>
      <xdr:rowOff>0</xdr:rowOff>
    </xdr:to>
    <xdr:sp>
      <xdr:nvSpPr>
        <xdr:cNvPr id="60" name="Line 125"/>
        <xdr:cNvSpPr>
          <a:spLocks/>
        </xdr:cNvSpPr>
      </xdr:nvSpPr>
      <xdr:spPr>
        <a:xfrm flipV="1">
          <a:off x="1847850" y="59259787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2400</xdr:row>
      <xdr:rowOff>0</xdr:rowOff>
    </xdr:from>
    <xdr:to>
      <xdr:col>2</xdr:col>
      <xdr:colOff>0</xdr:colOff>
      <xdr:row>2400</xdr:row>
      <xdr:rowOff>0</xdr:rowOff>
    </xdr:to>
    <xdr:sp>
      <xdr:nvSpPr>
        <xdr:cNvPr id="61" name="Line 126"/>
        <xdr:cNvSpPr>
          <a:spLocks/>
        </xdr:cNvSpPr>
      </xdr:nvSpPr>
      <xdr:spPr>
        <a:xfrm flipV="1">
          <a:off x="1847850" y="6035040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605</xdr:row>
      <xdr:rowOff>276225</xdr:rowOff>
    </xdr:from>
    <xdr:to>
      <xdr:col>1</xdr:col>
      <xdr:colOff>3914775</xdr:colOff>
      <xdr:row>606</xdr:row>
      <xdr:rowOff>0</xdr:rowOff>
    </xdr:to>
    <xdr:sp>
      <xdr:nvSpPr>
        <xdr:cNvPr id="62" name="Line 127"/>
        <xdr:cNvSpPr>
          <a:spLocks/>
        </xdr:cNvSpPr>
      </xdr:nvSpPr>
      <xdr:spPr>
        <a:xfrm flipV="1">
          <a:off x="2228850" y="151133175"/>
          <a:ext cx="3505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63" name="Line 128"/>
        <xdr:cNvSpPr>
          <a:spLocks/>
        </xdr:cNvSpPr>
      </xdr:nvSpPr>
      <xdr:spPr>
        <a:xfrm flipV="1">
          <a:off x="1847850" y="1289685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401</xdr:row>
      <xdr:rowOff>0</xdr:rowOff>
    </xdr:from>
    <xdr:to>
      <xdr:col>1</xdr:col>
      <xdr:colOff>3743325</xdr:colOff>
      <xdr:row>401</xdr:row>
      <xdr:rowOff>0</xdr:rowOff>
    </xdr:to>
    <xdr:sp>
      <xdr:nvSpPr>
        <xdr:cNvPr id="64" name="Line 129"/>
        <xdr:cNvSpPr>
          <a:spLocks/>
        </xdr:cNvSpPr>
      </xdr:nvSpPr>
      <xdr:spPr>
        <a:xfrm flipV="1">
          <a:off x="1933575" y="1018508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1808</xdr:row>
      <xdr:rowOff>0</xdr:rowOff>
    </xdr:from>
    <xdr:to>
      <xdr:col>2</xdr:col>
      <xdr:colOff>0</xdr:colOff>
      <xdr:row>1808</xdr:row>
      <xdr:rowOff>0</xdr:rowOff>
    </xdr:to>
    <xdr:sp>
      <xdr:nvSpPr>
        <xdr:cNvPr id="65" name="Line 130"/>
        <xdr:cNvSpPr>
          <a:spLocks/>
        </xdr:cNvSpPr>
      </xdr:nvSpPr>
      <xdr:spPr>
        <a:xfrm flipV="1">
          <a:off x="1847850" y="453580500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1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44"/>
  <sheetViews>
    <sheetView zoomScale="75" zoomScaleNormal="75" workbookViewId="0" topLeftCell="A10">
      <selection activeCell="B34" sqref="B34"/>
    </sheetView>
  </sheetViews>
  <sheetFormatPr defaultColWidth="9.140625" defaultRowHeight="22.5" customHeight="1"/>
  <cols>
    <col min="1" max="1" width="27.00390625" style="701" customWidth="1"/>
    <col min="2" max="2" width="59.28125" style="761" customWidth="1"/>
    <col min="3" max="4" width="9.00390625" style="762" customWidth="1"/>
    <col min="5" max="7" width="6.28125" style="762" customWidth="1"/>
    <col min="8" max="12" width="5.57421875" style="762" customWidth="1"/>
    <col min="13" max="13" width="4.7109375" style="762" customWidth="1"/>
    <col min="14" max="14" width="26.140625" style="1143" customWidth="1"/>
    <col min="15" max="16384" width="9.140625" style="701" customWidth="1"/>
  </cols>
  <sheetData>
    <row r="1" spans="1:14" ht="41.25" customHeight="1">
      <c r="A1" s="1593" t="s">
        <v>717</v>
      </c>
      <c r="B1" s="1593"/>
      <c r="C1" s="1593"/>
      <c r="D1" s="1593"/>
      <c r="E1" s="1593"/>
      <c r="F1" s="1593"/>
      <c r="G1" s="1593"/>
      <c r="H1" s="1593"/>
      <c r="I1" s="1593"/>
      <c r="J1" s="1593"/>
      <c r="K1" s="1593"/>
      <c r="L1" s="1593"/>
      <c r="M1" s="1593"/>
      <c r="N1" s="1593"/>
    </row>
    <row r="2" spans="1:14" ht="28.5" customHeight="1">
      <c r="A2" s="1594" t="s">
        <v>622</v>
      </c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</row>
    <row r="3" spans="1:14" ht="27.75" customHeight="1">
      <c r="A3" s="1599" t="s">
        <v>2000</v>
      </c>
      <c r="B3" s="1599" t="s">
        <v>3279</v>
      </c>
      <c r="C3" s="1597" t="s">
        <v>3280</v>
      </c>
      <c r="D3" s="1595" t="s">
        <v>454</v>
      </c>
      <c r="E3" s="1601" t="s">
        <v>916</v>
      </c>
      <c r="F3" s="1602"/>
      <c r="G3" s="1603"/>
      <c r="H3" s="1601" t="s">
        <v>1720</v>
      </c>
      <c r="I3" s="1602"/>
      <c r="J3" s="1602"/>
      <c r="K3" s="1602"/>
      <c r="L3" s="1603"/>
      <c r="M3" s="848" t="s">
        <v>2792</v>
      </c>
      <c r="N3" s="1595" t="s">
        <v>2177</v>
      </c>
    </row>
    <row r="4" spans="1:14" s="703" customFormat="1" ht="19.5" customHeight="1">
      <c r="A4" s="1600"/>
      <c r="B4" s="1600"/>
      <c r="C4" s="1598"/>
      <c r="D4" s="1604"/>
      <c r="E4" s="702" t="s">
        <v>2979</v>
      </c>
      <c r="F4" s="702" t="s">
        <v>2779</v>
      </c>
      <c r="G4" s="702" t="s">
        <v>2780</v>
      </c>
      <c r="H4" s="702" t="s">
        <v>2781</v>
      </c>
      <c r="I4" s="702" t="s">
        <v>2782</v>
      </c>
      <c r="J4" s="702" t="s">
        <v>2783</v>
      </c>
      <c r="K4" s="702" t="s">
        <v>599</v>
      </c>
      <c r="L4" s="702" t="s">
        <v>600</v>
      </c>
      <c r="M4" s="849" t="s">
        <v>2784</v>
      </c>
      <c r="N4" s="1596"/>
    </row>
    <row r="5" spans="1:14" s="703" customFormat="1" ht="22.5" customHeight="1">
      <c r="A5" s="704" t="s">
        <v>1949</v>
      </c>
      <c r="B5" s="1093" t="s">
        <v>2179</v>
      </c>
      <c r="C5" s="1094">
        <v>2.39</v>
      </c>
      <c r="D5" s="1094"/>
      <c r="E5" s="1094">
        <v>3</v>
      </c>
      <c r="F5" s="1095" t="s">
        <v>3184</v>
      </c>
      <c r="G5" s="1095" t="s">
        <v>3185</v>
      </c>
      <c r="H5" s="1095" t="s">
        <v>3187</v>
      </c>
      <c r="I5" s="1095" t="s">
        <v>3188</v>
      </c>
      <c r="J5" s="1095" t="s">
        <v>3189</v>
      </c>
      <c r="K5" s="1095" t="s">
        <v>3186</v>
      </c>
      <c r="L5" s="1095" t="s">
        <v>2783</v>
      </c>
      <c r="M5" s="1095">
        <v>3</v>
      </c>
      <c r="N5" s="1402" t="s">
        <v>1782</v>
      </c>
    </row>
    <row r="6" spans="1:14" s="703" customFormat="1" ht="22.5" customHeight="1">
      <c r="A6" s="706"/>
      <c r="B6" s="1027" t="s">
        <v>333</v>
      </c>
      <c r="C6" s="1096">
        <v>0.76</v>
      </c>
      <c r="D6" s="1096"/>
      <c r="E6" s="1096">
        <v>0.8</v>
      </c>
      <c r="F6" s="1097" t="s">
        <v>2795</v>
      </c>
      <c r="G6" s="1097" t="s">
        <v>1040</v>
      </c>
      <c r="H6" s="1097" t="s">
        <v>2796</v>
      </c>
      <c r="I6" s="1097" t="s">
        <v>3129</v>
      </c>
      <c r="J6" s="1097" t="s">
        <v>328</v>
      </c>
      <c r="K6" s="1097" t="s">
        <v>3130</v>
      </c>
      <c r="L6" s="1097" t="s">
        <v>2795</v>
      </c>
      <c r="M6" s="1097" t="s">
        <v>2782</v>
      </c>
      <c r="N6" s="1403" t="s">
        <v>1782</v>
      </c>
    </row>
    <row r="7" spans="1:14" s="703" customFormat="1" ht="22.5" customHeight="1">
      <c r="A7" s="709"/>
      <c r="B7" s="760" t="s">
        <v>2582</v>
      </c>
      <c r="C7" s="1144">
        <v>0.72</v>
      </c>
      <c r="D7" s="1144"/>
      <c r="E7" s="1145">
        <v>0.8</v>
      </c>
      <c r="F7" s="1087" t="s">
        <v>2795</v>
      </c>
      <c r="G7" s="1087" t="s">
        <v>1040</v>
      </c>
      <c r="H7" s="1087" t="s">
        <v>2796</v>
      </c>
      <c r="I7" s="1087" t="s">
        <v>3129</v>
      </c>
      <c r="J7" s="1087" t="s">
        <v>328</v>
      </c>
      <c r="K7" s="1087" t="s">
        <v>3130</v>
      </c>
      <c r="L7" s="1087" t="s">
        <v>2795</v>
      </c>
      <c r="M7" s="1087" t="s">
        <v>2782</v>
      </c>
      <c r="N7" s="1404" t="s">
        <v>442</v>
      </c>
    </row>
    <row r="8" spans="1:14" s="703" customFormat="1" ht="22.5" customHeight="1">
      <c r="A8" s="716" t="s">
        <v>900</v>
      </c>
      <c r="B8" s="1122" t="s">
        <v>2330</v>
      </c>
      <c r="C8" s="1126" t="s">
        <v>1545</v>
      </c>
      <c r="D8" s="1126"/>
      <c r="E8" s="886" t="s">
        <v>450</v>
      </c>
      <c r="F8" s="886" t="s">
        <v>451</v>
      </c>
      <c r="G8" s="886" t="s">
        <v>452</v>
      </c>
      <c r="H8" s="886" t="s">
        <v>599</v>
      </c>
      <c r="I8" s="886" t="s">
        <v>2783</v>
      </c>
      <c r="J8" s="886" t="s">
        <v>2782</v>
      </c>
      <c r="K8" s="886" t="s">
        <v>2781</v>
      </c>
      <c r="L8" s="886" t="s">
        <v>2740</v>
      </c>
      <c r="M8" s="886" t="s">
        <v>2782</v>
      </c>
      <c r="N8" s="1405" t="s">
        <v>2185</v>
      </c>
    </row>
    <row r="9" spans="1:14" s="703" customFormat="1" ht="22.5" customHeight="1">
      <c r="A9" s="722"/>
      <c r="B9" s="1053" t="s">
        <v>1027</v>
      </c>
      <c r="C9" s="1058">
        <v>0.6</v>
      </c>
      <c r="D9" s="1058"/>
      <c r="E9" s="1098" t="s">
        <v>2800</v>
      </c>
      <c r="F9" s="1098" t="s">
        <v>2801</v>
      </c>
      <c r="G9" s="1098" t="s">
        <v>2802</v>
      </c>
      <c r="H9" s="1098" t="s">
        <v>2803</v>
      </c>
      <c r="I9" s="1098" t="s">
        <v>2804</v>
      </c>
      <c r="J9" s="1098" t="s">
        <v>2800</v>
      </c>
      <c r="K9" s="1098" t="s">
        <v>2801</v>
      </c>
      <c r="L9" s="1098" t="s">
        <v>2802</v>
      </c>
      <c r="M9" s="1098" t="s">
        <v>2782</v>
      </c>
      <c r="N9" s="1406" t="s">
        <v>421</v>
      </c>
    </row>
    <row r="10" spans="1:14" s="703" customFormat="1" ht="22.5" customHeight="1">
      <c r="A10" s="722"/>
      <c r="B10" s="1062" t="s">
        <v>2331</v>
      </c>
      <c r="C10" s="1055" t="s">
        <v>1316</v>
      </c>
      <c r="D10" s="1055"/>
      <c r="E10" s="1030">
        <v>3</v>
      </c>
      <c r="F10" s="1032" t="s">
        <v>2782</v>
      </c>
      <c r="G10" s="1032" t="s">
        <v>2781</v>
      </c>
      <c r="H10" s="1032" t="s">
        <v>600</v>
      </c>
      <c r="I10" s="1032" t="s">
        <v>599</v>
      </c>
      <c r="J10" s="1032" t="s">
        <v>2783</v>
      </c>
      <c r="K10" s="1032" t="s">
        <v>2782</v>
      </c>
      <c r="L10" s="1032" t="s">
        <v>2781</v>
      </c>
      <c r="M10" s="1032" t="s">
        <v>2782</v>
      </c>
      <c r="N10" s="1136" t="s">
        <v>2547</v>
      </c>
    </row>
    <row r="11" spans="1:14" s="703" customFormat="1" ht="22.5" customHeight="1">
      <c r="A11" s="722"/>
      <c r="B11" s="320" t="s">
        <v>1277</v>
      </c>
      <c r="C11" s="1063">
        <f>3/179*1000</f>
        <v>16.75977653631285</v>
      </c>
      <c r="D11" s="1063"/>
      <c r="E11" s="1039">
        <v>9</v>
      </c>
      <c r="F11" s="1032" t="s">
        <v>2811</v>
      </c>
      <c r="G11" s="1032" t="s">
        <v>2812</v>
      </c>
      <c r="H11" s="1032" t="s">
        <v>2810</v>
      </c>
      <c r="I11" s="1032" t="s">
        <v>2816</v>
      </c>
      <c r="J11" s="1032" t="s">
        <v>2815</v>
      </c>
      <c r="K11" s="1032" t="s">
        <v>2814</v>
      </c>
      <c r="L11" s="1032" t="s">
        <v>2813</v>
      </c>
      <c r="M11" s="1032" t="s">
        <v>2782</v>
      </c>
      <c r="N11" s="1136" t="s">
        <v>2332</v>
      </c>
    </row>
    <row r="12" spans="1:14" s="703" customFormat="1" ht="22.5" customHeight="1">
      <c r="A12" s="722"/>
      <c r="B12" s="320" t="s">
        <v>2642</v>
      </c>
      <c r="C12" s="1030"/>
      <c r="D12" s="1030"/>
      <c r="E12" s="1031" t="s">
        <v>2822</v>
      </c>
      <c r="F12" s="1032" t="s">
        <v>2818</v>
      </c>
      <c r="G12" s="1032" t="s">
        <v>2819</v>
      </c>
      <c r="H12" s="1032" t="s">
        <v>2826</v>
      </c>
      <c r="I12" s="1032" t="s">
        <v>2823</v>
      </c>
      <c r="J12" s="1032" t="s">
        <v>2814</v>
      </c>
      <c r="K12" s="1032" t="s">
        <v>2811</v>
      </c>
      <c r="L12" s="1032" t="s">
        <v>599</v>
      </c>
      <c r="M12" s="1032" t="s">
        <v>2782</v>
      </c>
      <c r="N12" s="1136" t="s">
        <v>2547</v>
      </c>
    </row>
    <row r="13" spans="1:14" s="703" customFormat="1" ht="22.5" customHeight="1">
      <c r="A13" s="724"/>
      <c r="B13" s="243" t="s">
        <v>2758</v>
      </c>
      <c r="C13" s="1030"/>
      <c r="D13" s="1030"/>
      <c r="E13" s="1031"/>
      <c r="F13" s="1032"/>
      <c r="G13" s="1032"/>
      <c r="H13" s="1032"/>
      <c r="I13" s="1032"/>
      <c r="J13" s="1032"/>
      <c r="K13" s="1032"/>
      <c r="L13" s="1032"/>
      <c r="M13" s="1032"/>
      <c r="N13" s="1136"/>
    </row>
    <row r="14" spans="1:14" s="703" customFormat="1" ht="22.5" customHeight="1">
      <c r="A14" s="736"/>
      <c r="B14" s="320" t="s">
        <v>2234</v>
      </c>
      <c r="C14" s="1039">
        <v>23</v>
      </c>
      <c r="D14" s="1039"/>
      <c r="E14" s="1039">
        <v>20</v>
      </c>
      <c r="F14" s="1032" t="s">
        <v>2816</v>
      </c>
      <c r="G14" s="1032" t="s">
        <v>2823</v>
      </c>
      <c r="H14" s="1032" t="s">
        <v>2824</v>
      </c>
      <c r="I14" s="1032" t="s">
        <v>2825</v>
      </c>
      <c r="J14" s="1032" t="s">
        <v>2826</v>
      </c>
      <c r="K14" s="1032" t="s">
        <v>2816</v>
      </c>
      <c r="L14" s="1032" t="s">
        <v>2823</v>
      </c>
      <c r="M14" s="1032" t="s">
        <v>2782</v>
      </c>
      <c r="N14" s="1136" t="s">
        <v>2332</v>
      </c>
    </row>
    <row r="15" spans="1:14" s="703" customFormat="1" ht="22.5" customHeight="1">
      <c r="A15" s="722"/>
      <c r="B15" s="320" t="s">
        <v>2644</v>
      </c>
      <c r="C15" s="1057"/>
      <c r="D15" s="1057"/>
      <c r="E15" s="1098" t="s">
        <v>3195</v>
      </c>
      <c r="F15" s="1098" t="s">
        <v>3196</v>
      </c>
      <c r="G15" s="1098" t="s">
        <v>3197</v>
      </c>
      <c r="H15" s="1098" t="s">
        <v>2812</v>
      </c>
      <c r="I15" s="1098" t="s">
        <v>3192</v>
      </c>
      <c r="J15" s="1098" t="s">
        <v>600</v>
      </c>
      <c r="K15" s="1098" t="s">
        <v>599</v>
      </c>
      <c r="L15" s="1098" t="s">
        <v>2783</v>
      </c>
      <c r="M15" s="1098" t="s">
        <v>2782</v>
      </c>
      <c r="N15" s="243" t="s">
        <v>442</v>
      </c>
    </row>
    <row r="16" spans="1:14" s="703" customFormat="1" ht="22.5" customHeight="1">
      <c r="A16" s="722"/>
      <c r="B16" s="304" t="s">
        <v>2643</v>
      </c>
      <c r="C16" s="1127"/>
      <c r="D16" s="1127"/>
      <c r="E16" s="1121"/>
      <c r="F16" s="1121"/>
      <c r="G16" s="1121"/>
      <c r="H16" s="1121"/>
      <c r="I16" s="1121"/>
      <c r="J16" s="1121"/>
      <c r="K16" s="1121"/>
      <c r="L16" s="1121"/>
      <c r="M16" s="1121"/>
      <c r="N16" s="1116"/>
    </row>
    <row r="17" spans="1:14" s="703" customFormat="1" ht="22.5" customHeight="1">
      <c r="A17" s="725" t="s">
        <v>2235</v>
      </c>
      <c r="B17" s="1093" t="s">
        <v>923</v>
      </c>
      <c r="C17" s="1094" t="s">
        <v>1627</v>
      </c>
      <c r="D17" s="1094"/>
      <c r="E17" s="1125" t="s">
        <v>600</v>
      </c>
      <c r="F17" s="1125" t="s">
        <v>600</v>
      </c>
      <c r="G17" s="1125" t="s">
        <v>600</v>
      </c>
      <c r="H17" s="1125" t="s">
        <v>2781</v>
      </c>
      <c r="I17" s="1125" t="s">
        <v>2782</v>
      </c>
      <c r="J17" s="1125" t="s">
        <v>2783</v>
      </c>
      <c r="K17" s="1125" t="s">
        <v>599</v>
      </c>
      <c r="L17" s="1125" t="s">
        <v>600</v>
      </c>
      <c r="M17" s="1125" t="s">
        <v>2781</v>
      </c>
      <c r="N17" s="1407" t="s">
        <v>555</v>
      </c>
    </row>
    <row r="18" spans="1:14" s="703" customFormat="1" ht="22.5" customHeight="1">
      <c r="A18" s="717" t="s">
        <v>2236</v>
      </c>
      <c r="B18" s="1106" t="s">
        <v>2971</v>
      </c>
      <c r="C18" s="1100">
        <v>32</v>
      </c>
      <c r="D18" s="1100"/>
      <c r="E18" s="1100" t="s">
        <v>1043</v>
      </c>
      <c r="F18" s="1100" t="s">
        <v>2841</v>
      </c>
      <c r="G18" s="1100" t="s">
        <v>1041</v>
      </c>
      <c r="H18" s="1100" t="s">
        <v>2844</v>
      </c>
      <c r="I18" s="1100" t="s">
        <v>2836</v>
      </c>
      <c r="J18" s="1100" t="s">
        <v>1043</v>
      </c>
      <c r="K18" s="1100" t="s">
        <v>2841</v>
      </c>
      <c r="L18" s="1100" t="s">
        <v>1041</v>
      </c>
      <c r="M18" s="1100" t="s">
        <v>2781</v>
      </c>
      <c r="N18" s="1146" t="s">
        <v>924</v>
      </c>
    </row>
    <row r="19" spans="1:14" s="703" customFormat="1" ht="22.5" customHeight="1">
      <c r="A19" s="725" t="s">
        <v>2296</v>
      </c>
      <c r="B19" s="1122" t="s">
        <v>453</v>
      </c>
      <c r="C19" s="1124">
        <v>0.64</v>
      </c>
      <c r="D19" s="1124"/>
      <c r="E19" s="1108" t="s">
        <v>2800</v>
      </c>
      <c r="F19" s="1108" t="s">
        <v>2801</v>
      </c>
      <c r="G19" s="1108" t="s">
        <v>2802</v>
      </c>
      <c r="H19" s="1108" t="s">
        <v>2803</v>
      </c>
      <c r="I19" s="1108" t="s">
        <v>2804</v>
      </c>
      <c r="J19" s="1108" t="s">
        <v>2800</v>
      </c>
      <c r="K19" s="1108" t="s">
        <v>2801</v>
      </c>
      <c r="L19" s="1108" t="s">
        <v>2802</v>
      </c>
      <c r="M19" s="1108" t="s">
        <v>2782</v>
      </c>
      <c r="N19" s="270" t="s">
        <v>2547</v>
      </c>
    </row>
    <row r="20" spans="1:14" s="703" customFormat="1" ht="22.5" customHeight="1">
      <c r="A20" s="724" t="s">
        <v>22</v>
      </c>
      <c r="B20" s="320" t="s">
        <v>1351</v>
      </c>
      <c r="C20" s="1067"/>
      <c r="D20" s="1067"/>
      <c r="E20" s="1032"/>
      <c r="F20" s="1032"/>
      <c r="G20" s="1032"/>
      <c r="H20" s="1032"/>
      <c r="I20" s="1032"/>
      <c r="J20" s="1032"/>
      <c r="K20" s="1032"/>
      <c r="L20" s="1032"/>
      <c r="M20" s="1032"/>
      <c r="N20" s="349"/>
    </row>
    <row r="21" spans="1:14" s="703" customFormat="1" ht="21" customHeight="1">
      <c r="A21" s="709"/>
      <c r="B21" s="320" t="s">
        <v>2334</v>
      </c>
      <c r="C21" s="1055">
        <v>0.0109</v>
      </c>
      <c r="D21" s="1055"/>
      <c r="E21" s="1030">
        <v>1</v>
      </c>
      <c r="F21" s="1032" t="s">
        <v>2857</v>
      </c>
      <c r="G21" s="1032" t="s">
        <v>2858</v>
      </c>
      <c r="H21" s="1032" t="s">
        <v>2806</v>
      </c>
      <c r="I21" s="1032" t="s">
        <v>2859</v>
      </c>
      <c r="J21" s="1032" t="s">
        <v>2781</v>
      </c>
      <c r="K21" s="1032" t="s">
        <v>2849</v>
      </c>
      <c r="L21" s="1032" t="s">
        <v>2805</v>
      </c>
      <c r="M21" s="1032" t="s">
        <v>2782</v>
      </c>
      <c r="N21" s="349" t="s">
        <v>2547</v>
      </c>
    </row>
    <row r="22" spans="1:14" s="703" customFormat="1" ht="22.5" customHeight="1">
      <c r="A22" s="724"/>
      <c r="B22" s="243" t="s">
        <v>1074</v>
      </c>
      <c r="C22" s="1030">
        <v>100</v>
      </c>
      <c r="D22" s="1030"/>
      <c r="E22" s="1032" t="s">
        <v>1032</v>
      </c>
      <c r="F22" s="1032" t="s">
        <v>1032</v>
      </c>
      <c r="G22" s="1032" t="s">
        <v>1032</v>
      </c>
      <c r="H22" s="1032" t="s">
        <v>3130</v>
      </c>
      <c r="I22" s="1032" t="s">
        <v>2795</v>
      </c>
      <c r="J22" s="1032" t="s">
        <v>1040</v>
      </c>
      <c r="K22" s="1032" t="s">
        <v>325</v>
      </c>
      <c r="L22" s="1032" t="s">
        <v>1032</v>
      </c>
      <c r="M22" s="1032" t="s">
        <v>2782</v>
      </c>
      <c r="N22" s="1408" t="s">
        <v>2547</v>
      </c>
    </row>
    <row r="23" spans="1:14" s="703" customFormat="1" ht="22.5" customHeight="1">
      <c r="A23" s="724"/>
      <c r="B23" s="320" t="s">
        <v>1075</v>
      </c>
      <c r="C23" s="1043">
        <v>1.63</v>
      </c>
      <c r="D23" s="1043"/>
      <c r="E23" s="1030">
        <v>1.53</v>
      </c>
      <c r="F23" s="1032" t="s">
        <v>2781</v>
      </c>
      <c r="G23" s="1032" t="s">
        <v>2740</v>
      </c>
      <c r="H23" s="1032" t="s">
        <v>3148</v>
      </c>
      <c r="I23" s="1032" t="s">
        <v>2782</v>
      </c>
      <c r="J23" s="1032" t="s">
        <v>3147</v>
      </c>
      <c r="K23" s="1032" t="s">
        <v>2781</v>
      </c>
      <c r="L23" s="1032" t="s">
        <v>2800</v>
      </c>
      <c r="M23" s="1032" t="s">
        <v>2783</v>
      </c>
      <c r="N23" s="1409" t="s">
        <v>555</v>
      </c>
    </row>
    <row r="24" spans="1:14" s="703" customFormat="1" ht="22.5" customHeight="1">
      <c r="A24" s="724"/>
      <c r="B24" s="760" t="s">
        <v>2977</v>
      </c>
      <c r="C24" s="1100" t="s">
        <v>3151</v>
      </c>
      <c r="D24" s="1100"/>
      <c r="E24" s="1111" t="s">
        <v>3150</v>
      </c>
      <c r="F24" s="1112" t="s">
        <v>2820</v>
      </c>
      <c r="G24" s="1112" t="s">
        <v>428</v>
      </c>
      <c r="H24" s="1112" t="s">
        <v>2827</v>
      </c>
      <c r="I24" s="1112" t="s">
        <v>2813</v>
      </c>
      <c r="J24" s="1112" t="s">
        <v>2811</v>
      </c>
      <c r="K24" s="1112" t="s">
        <v>2812</v>
      </c>
      <c r="L24" s="1112" t="s">
        <v>3192</v>
      </c>
      <c r="M24" s="1112" t="s">
        <v>2782</v>
      </c>
      <c r="N24" s="1410" t="s">
        <v>2335</v>
      </c>
    </row>
    <row r="25" spans="1:14" s="703" customFormat="1" ht="22.5" customHeight="1">
      <c r="A25" s="735" t="s">
        <v>26</v>
      </c>
      <c r="B25" s="1122" t="s">
        <v>2646</v>
      </c>
      <c r="C25" s="1119" t="s">
        <v>1627</v>
      </c>
      <c r="D25" s="1119"/>
      <c r="E25" s="1119">
        <v>70</v>
      </c>
      <c r="F25" s="1108" t="s">
        <v>328</v>
      </c>
      <c r="G25" s="1108" t="s">
        <v>3130</v>
      </c>
      <c r="H25" s="1108" t="s">
        <v>1041</v>
      </c>
      <c r="I25" s="1108" t="s">
        <v>3128</v>
      </c>
      <c r="J25" s="1108" t="s">
        <v>3129</v>
      </c>
      <c r="K25" s="1108" t="s">
        <v>3130</v>
      </c>
      <c r="L25" s="1108" t="s">
        <v>1040</v>
      </c>
      <c r="M25" s="1108" t="s">
        <v>2781</v>
      </c>
      <c r="N25" s="1405" t="s">
        <v>2547</v>
      </c>
    </row>
    <row r="26" spans="1:14" s="703" customFormat="1" ht="22.5" customHeight="1">
      <c r="A26" s="736" t="s">
        <v>671</v>
      </c>
      <c r="B26" s="243" t="s">
        <v>2645</v>
      </c>
      <c r="C26" s="1030"/>
      <c r="D26" s="1030"/>
      <c r="E26" s="1030"/>
      <c r="F26" s="1032"/>
      <c r="G26" s="1032"/>
      <c r="H26" s="1032"/>
      <c r="I26" s="1032"/>
      <c r="J26" s="1032"/>
      <c r="K26" s="1032"/>
      <c r="L26" s="1032"/>
      <c r="M26" s="1032"/>
      <c r="N26" s="1136"/>
    </row>
    <row r="27" spans="1:14" s="703" customFormat="1" ht="22.5" customHeight="1">
      <c r="A27" s="724"/>
      <c r="B27" s="320" t="s">
        <v>926</v>
      </c>
      <c r="C27" s="1038">
        <v>24.94</v>
      </c>
      <c r="D27" s="1038"/>
      <c r="E27" s="1030"/>
      <c r="F27" s="1032"/>
      <c r="G27" s="1032"/>
      <c r="H27" s="1032"/>
      <c r="I27" s="1032"/>
      <c r="J27" s="1032"/>
      <c r="K27" s="1032"/>
      <c r="L27" s="1032"/>
      <c r="M27" s="1032"/>
      <c r="N27" s="1136" t="s">
        <v>2547</v>
      </c>
    </row>
    <row r="28" spans="1:14" s="703" customFormat="1" ht="22.5" customHeight="1">
      <c r="A28" s="1118" t="s">
        <v>2297</v>
      </c>
      <c r="B28" s="725" t="s">
        <v>927</v>
      </c>
      <c r="C28" s="1119" t="s">
        <v>1627</v>
      </c>
      <c r="D28" s="1119"/>
      <c r="E28" s="1120">
        <v>0.8</v>
      </c>
      <c r="F28" s="1108" t="s">
        <v>2795</v>
      </c>
      <c r="G28" s="1108" t="s">
        <v>1040</v>
      </c>
      <c r="H28" s="1108" t="s">
        <v>3129</v>
      </c>
      <c r="I28" s="1108" t="s">
        <v>328</v>
      </c>
      <c r="J28" s="1108" t="s">
        <v>3130</v>
      </c>
      <c r="K28" s="1108" t="s">
        <v>2795</v>
      </c>
      <c r="L28" s="1108" t="s">
        <v>1040</v>
      </c>
      <c r="M28" s="1108" t="s">
        <v>2781</v>
      </c>
      <c r="N28" s="1396" t="s">
        <v>555</v>
      </c>
    </row>
    <row r="29" spans="1:14" s="703" customFormat="1" ht="22.5" customHeight="1">
      <c r="A29" s="736" t="s">
        <v>2298</v>
      </c>
      <c r="B29" s="1040" t="s">
        <v>715</v>
      </c>
      <c r="C29" s="1099" t="s">
        <v>3130</v>
      </c>
      <c r="D29" s="1099"/>
      <c r="E29" s="1098" t="s">
        <v>1040</v>
      </c>
      <c r="F29" s="1098" t="s">
        <v>325</v>
      </c>
      <c r="G29" s="1098" t="s">
        <v>1032</v>
      </c>
      <c r="H29" s="1098" t="s">
        <v>3130</v>
      </c>
      <c r="I29" s="1098" t="s">
        <v>2795</v>
      </c>
      <c r="J29" s="1098" t="s">
        <v>1040</v>
      </c>
      <c r="K29" s="1098" t="s">
        <v>325</v>
      </c>
      <c r="L29" s="1098" t="s">
        <v>1032</v>
      </c>
      <c r="M29" s="1098" t="s">
        <v>2781</v>
      </c>
      <c r="N29" s="1354" t="s">
        <v>555</v>
      </c>
    </row>
    <row r="30" spans="1:14" s="703" customFormat="1" ht="22.5" customHeight="1">
      <c r="A30" s="746" t="s">
        <v>2299</v>
      </c>
      <c r="B30" s="725" t="s">
        <v>2122</v>
      </c>
      <c r="C30" s="1104" t="s">
        <v>1627</v>
      </c>
      <c r="D30" s="1104"/>
      <c r="E30" s="1104" t="s">
        <v>3130</v>
      </c>
      <c r="F30" s="1104" t="s">
        <v>2795</v>
      </c>
      <c r="G30" s="1104" t="s">
        <v>1040</v>
      </c>
      <c r="H30" s="1104" t="s">
        <v>3129</v>
      </c>
      <c r="I30" s="1104" t="s">
        <v>328</v>
      </c>
      <c r="J30" s="1104" t="s">
        <v>3130</v>
      </c>
      <c r="K30" s="1104" t="s">
        <v>2795</v>
      </c>
      <c r="L30" s="1104" t="s">
        <v>1040</v>
      </c>
      <c r="M30" s="1104" t="s">
        <v>599</v>
      </c>
      <c r="N30" s="1398" t="s">
        <v>2123</v>
      </c>
    </row>
    <row r="31" spans="1:14" s="703" customFormat="1" ht="22.5" customHeight="1">
      <c r="A31" s="724" t="s">
        <v>2300</v>
      </c>
      <c r="B31" s="1040" t="s">
        <v>716</v>
      </c>
      <c r="C31" s="1099" t="s">
        <v>1627</v>
      </c>
      <c r="D31" s="1099"/>
      <c r="E31" s="1098" t="s">
        <v>2800</v>
      </c>
      <c r="F31" s="1098" t="s">
        <v>2802</v>
      </c>
      <c r="G31" s="1098" t="s">
        <v>1488</v>
      </c>
      <c r="H31" s="1098" t="s">
        <v>2849</v>
      </c>
      <c r="I31" s="1098" t="s">
        <v>2803</v>
      </c>
      <c r="J31" s="1098" t="s">
        <v>2800</v>
      </c>
      <c r="K31" s="1098" t="s">
        <v>2802</v>
      </c>
      <c r="L31" s="1098" t="s">
        <v>1488</v>
      </c>
      <c r="M31" s="1098" t="s">
        <v>599</v>
      </c>
      <c r="N31" s="1355" t="s">
        <v>3112</v>
      </c>
    </row>
    <row r="32" spans="1:14" s="703" customFormat="1" ht="22.5" customHeight="1">
      <c r="A32" s="724" t="s">
        <v>1809</v>
      </c>
      <c r="B32" s="1128"/>
      <c r="C32" s="1128"/>
      <c r="D32" s="1128"/>
      <c r="E32" s="1121"/>
      <c r="F32" s="1121"/>
      <c r="G32" s="1121"/>
      <c r="H32" s="1121"/>
      <c r="I32" s="1121"/>
      <c r="J32" s="1121"/>
      <c r="K32" s="1121"/>
      <c r="L32" s="1121"/>
      <c r="M32" s="1121"/>
      <c r="N32" s="1128"/>
    </row>
    <row r="33" spans="1:14" s="703" customFormat="1" ht="22.5" customHeight="1">
      <c r="A33" s="1101" t="s">
        <v>2302</v>
      </c>
      <c r="B33" s="1102" t="s">
        <v>2113</v>
      </c>
      <c r="C33" s="1113" t="s">
        <v>1627</v>
      </c>
      <c r="D33" s="1113"/>
      <c r="E33" s="1007" t="s">
        <v>3128</v>
      </c>
      <c r="F33" s="1007" t="s">
        <v>3130</v>
      </c>
      <c r="G33" s="1007" t="s">
        <v>1032</v>
      </c>
      <c r="H33" s="1007" t="s">
        <v>1043</v>
      </c>
      <c r="I33" s="1007" t="s">
        <v>1041</v>
      </c>
      <c r="J33" s="1007" t="s">
        <v>3128</v>
      </c>
      <c r="K33" s="1007" t="s">
        <v>3129</v>
      </c>
      <c r="L33" s="1007" t="s">
        <v>3130</v>
      </c>
      <c r="M33" s="1007" t="s">
        <v>2783</v>
      </c>
      <c r="N33" s="1405" t="s">
        <v>593</v>
      </c>
    </row>
    <row r="34" spans="1:14" s="703" customFormat="1" ht="22.5" customHeight="1">
      <c r="A34" s="736" t="s">
        <v>2301</v>
      </c>
      <c r="B34" s="261" t="s">
        <v>1143</v>
      </c>
      <c r="C34" s="1114">
        <v>-0.18</v>
      </c>
      <c r="D34" s="1114"/>
      <c r="E34" s="457">
        <v>15</v>
      </c>
      <c r="F34" s="1115" t="s">
        <v>3159</v>
      </c>
      <c r="G34" s="1115" t="s">
        <v>3160</v>
      </c>
      <c r="H34" s="1115" t="s">
        <v>2812</v>
      </c>
      <c r="I34" s="1115" t="s">
        <v>2813</v>
      </c>
      <c r="J34" s="1115" t="s">
        <v>3161</v>
      </c>
      <c r="K34" s="1115" t="s">
        <v>2845</v>
      </c>
      <c r="L34" s="1115" t="s">
        <v>2815</v>
      </c>
      <c r="M34" s="1115" t="s">
        <v>2783</v>
      </c>
      <c r="N34" s="1410" t="s">
        <v>1781</v>
      </c>
    </row>
    <row r="35" spans="1:14" s="703" customFormat="1" ht="22.5" customHeight="1">
      <c r="A35" s="1101" t="s">
        <v>2969</v>
      </c>
      <c r="B35" s="211" t="s">
        <v>2117</v>
      </c>
      <c r="C35" s="1081" t="s">
        <v>1627</v>
      </c>
      <c r="D35" s="1081"/>
      <c r="E35" s="1109">
        <v>0.7</v>
      </c>
      <c r="F35" s="1110" t="s">
        <v>3130</v>
      </c>
      <c r="G35" s="1110" t="s">
        <v>1040</v>
      </c>
      <c r="H35" s="1110" t="s">
        <v>1041</v>
      </c>
      <c r="I35" s="1110" t="s">
        <v>3128</v>
      </c>
      <c r="J35" s="1110" t="s">
        <v>3129</v>
      </c>
      <c r="K35" s="1110" t="s">
        <v>3130</v>
      </c>
      <c r="L35" s="1110" t="s">
        <v>1040</v>
      </c>
      <c r="M35" s="1110" t="s">
        <v>2783</v>
      </c>
      <c r="N35" s="1411" t="s">
        <v>30</v>
      </c>
    </row>
    <row r="36" spans="1:14" s="703" customFormat="1" ht="22.5" customHeight="1">
      <c r="A36" s="724" t="s">
        <v>683</v>
      </c>
      <c r="B36" s="261" t="s">
        <v>2118</v>
      </c>
      <c r="C36" s="1111" t="s">
        <v>1627</v>
      </c>
      <c r="D36" s="1111"/>
      <c r="E36" s="1111">
        <v>80</v>
      </c>
      <c r="F36" s="1112" t="s">
        <v>1040</v>
      </c>
      <c r="G36" s="1112" t="s">
        <v>1032</v>
      </c>
      <c r="H36" s="1112" t="s">
        <v>3128</v>
      </c>
      <c r="I36" s="1112" t="s">
        <v>3129</v>
      </c>
      <c r="J36" s="1112" t="s">
        <v>3130</v>
      </c>
      <c r="K36" s="1112" t="s">
        <v>1040</v>
      </c>
      <c r="L36" s="1112" t="s">
        <v>1032</v>
      </c>
      <c r="M36" s="1112" t="s">
        <v>2783</v>
      </c>
      <c r="N36" s="1410" t="s">
        <v>1785</v>
      </c>
    </row>
    <row r="37" spans="1:14" s="703" customFormat="1" ht="22.5" customHeight="1">
      <c r="A37" s="753" t="s">
        <v>598</v>
      </c>
      <c r="B37" s="1107" t="s">
        <v>2120</v>
      </c>
      <c r="C37" s="1108" t="s">
        <v>1627</v>
      </c>
      <c r="D37" s="1108"/>
      <c r="E37" s="1108" t="s">
        <v>600</v>
      </c>
      <c r="F37" s="1108" t="s">
        <v>600</v>
      </c>
      <c r="G37" s="1108" t="s">
        <v>600</v>
      </c>
      <c r="H37" s="1108" t="s">
        <v>2781</v>
      </c>
      <c r="I37" s="1108" t="s">
        <v>2782</v>
      </c>
      <c r="J37" s="1108" t="s">
        <v>2783</v>
      </c>
      <c r="K37" s="1108" t="s">
        <v>599</v>
      </c>
      <c r="L37" s="1108" t="s">
        <v>600</v>
      </c>
      <c r="M37" s="1108" t="s">
        <v>2783</v>
      </c>
      <c r="N37" s="1412" t="s">
        <v>1921</v>
      </c>
    </row>
    <row r="38" spans="1:14" s="703" customFormat="1" ht="22.5" customHeight="1">
      <c r="A38" s="709" t="s">
        <v>320</v>
      </c>
      <c r="B38" s="1076" t="s">
        <v>2924</v>
      </c>
      <c r="C38" s="1032" t="s">
        <v>327</v>
      </c>
      <c r="D38" s="1032"/>
      <c r="E38" s="1032" t="s">
        <v>328</v>
      </c>
      <c r="F38" s="1032" t="s">
        <v>3130</v>
      </c>
      <c r="G38" s="1032" t="s">
        <v>2795</v>
      </c>
      <c r="H38" s="1032" t="s">
        <v>2796</v>
      </c>
      <c r="I38" s="1032" t="s">
        <v>3129</v>
      </c>
      <c r="J38" s="1032" t="s">
        <v>328</v>
      </c>
      <c r="K38" s="1032" t="s">
        <v>3130</v>
      </c>
      <c r="L38" s="1032" t="s">
        <v>2795</v>
      </c>
      <c r="M38" s="1032" t="s">
        <v>2783</v>
      </c>
      <c r="N38" s="1413" t="s">
        <v>1921</v>
      </c>
    </row>
    <row r="39" spans="1:14" s="703" customFormat="1" ht="22.5" customHeight="1">
      <c r="A39" s="709" t="s">
        <v>322</v>
      </c>
      <c r="B39" s="1128"/>
      <c r="C39" s="1128"/>
      <c r="D39" s="1128"/>
      <c r="E39" s="1121"/>
      <c r="F39" s="1121"/>
      <c r="G39" s="1121"/>
      <c r="H39" s="1121"/>
      <c r="I39" s="1121"/>
      <c r="J39" s="1121"/>
      <c r="K39" s="1121"/>
      <c r="L39" s="1121"/>
      <c r="M39" s="1121"/>
      <c r="N39" s="1128"/>
    </row>
    <row r="40" spans="1:14" s="703" customFormat="1" ht="22.5" customHeight="1">
      <c r="A40" s="735" t="s">
        <v>711</v>
      </c>
      <c r="B40" s="1103" t="s">
        <v>2926</v>
      </c>
      <c r="C40" s="1104" t="s">
        <v>1627</v>
      </c>
      <c r="D40" s="1104"/>
      <c r="E40" s="1104" t="s">
        <v>3128</v>
      </c>
      <c r="F40" s="1104" t="s">
        <v>2796</v>
      </c>
      <c r="G40" s="1104" t="s">
        <v>3129</v>
      </c>
      <c r="H40" s="1104" t="s">
        <v>1041</v>
      </c>
      <c r="I40" s="1104" t="s">
        <v>2842</v>
      </c>
      <c r="J40" s="1104" t="s">
        <v>3128</v>
      </c>
      <c r="K40" s="1104" t="s">
        <v>2796</v>
      </c>
      <c r="L40" s="1104" t="s">
        <v>3129</v>
      </c>
      <c r="M40" s="1104" t="s">
        <v>599</v>
      </c>
      <c r="N40" s="1398" t="s">
        <v>1928</v>
      </c>
    </row>
    <row r="41" spans="1:14" s="703" customFormat="1" ht="22.5" customHeight="1">
      <c r="A41" s="709" t="s">
        <v>2303</v>
      </c>
      <c r="B41" s="760" t="s">
        <v>2929</v>
      </c>
      <c r="C41" s="1100"/>
      <c r="D41" s="1100"/>
      <c r="E41" s="1105" t="s">
        <v>1040</v>
      </c>
      <c r="F41" s="1105" t="s">
        <v>325</v>
      </c>
      <c r="G41" s="1105" t="s">
        <v>1032</v>
      </c>
      <c r="H41" s="1105" t="s">
        <v>3130</v>
      </c>
      <c r="I41" s="1105" t="s">
        <v>2795</v>
      </c>
      <c r="J41" s="1105" t="s">
        <v>1040</v>
      </c>
      <c r="K41" s="1105" t="s">
        <v>325</v>
      </c>
      <c r="L41" s="1105" t="s">
        <v>1032</v>
      </c>
      <c r="M41" s="1105" t="s">
        <v>599</v>
      </c>
      <c r="N41" s="760" t="s">
        <v>385</v>
      </c>
    </row>
    <row r="42" spans="1:14" s="703" customFormat="1" ht="22.5" customHeight="1">
      <c r="A42" s="1102" t="s">
        <v>713</v>
      </c>
      <c r="B42" s="1102" t="s">
        <v>2126</v>
      </c>
      <c r="C42" s="1104" t="s">
        <v>1627</v>
      </c>
      <c r="D42" s="1104"/>
      <c r="E42" s="1133" t="s">
        <v>3128</v>
      </c>
      <c r="F42" s="1133" t="s">
        <v>2796</v>
      </c>
      <c r="G42" s="1133" t="s">
        <v>3129</v>
      </c>
      <c r="H42" s="1133" t="s">
        <v>1041</v>
      </c>
      <c r="I42" s="1133" t="s">
        <v>2842</v>
      </c>
      <c r="J42" s="1133" t="s">
        <v>3128</v>
      </c>
      <c r="K42" s="1133" t="s">
        <v>2796</v>
      </c>
      <c r="L42" s="1133" t="s">
        <v>3129</v>
      </c>
      <c r="M42" s="1133" t="s">
        <v>599</v>
      </c>
      <c r="N42" s="1398" t="s">
        <v>1928</v>
      </c>
    </row>
    <row r="43" spans="1:14" s="703" customFormat="1" ht="22.5" customHeight="1">
      <c r="A43" s="758" t="s">
        <v>712</v>
      </c>
      <c r="B43" s="758" t="s">
        <v>2128</v>
      </c>
      <c r="C43" s="1099" t="s">
        <v>1627</v>
      </c>
      <c r="D43" s="1099"/>
      <c r="E43" s="1099" t="s">
        <v>1040</v>
      </c>
      <c r="F43" s="1099" t="s">
        <v>325</v>
      </c>
      <c r="G43" s="1099" t="s">
        <v>1032</v>
      </c>
      <c r="H43" s="1099" t="s">
        <v>3130</v>
      </c>
      <c r="I43" s="1099" t="s">
        <v>2795</v>
      </c>
      <c r="J43" s="1099" t="s">
        <v>1040</v>
      </c>
      <c r="K43" s="1099" t="s">
        <v>325</v>
      </c>
      <c r="L43" s="1099" t="s">
        <v>1032</v>
      </c>
      <c r="M43" s="1099" t="s">
        <v>599</v>
      </c>
      <c r="N43" s="1355" t="s">
        <v>1928</v>
      </c>
    </row>
    <row r="44" spans="1:14" s="703" customFormat="1" ht="22.5" customHeight="1">
      <c r="A44" s="760" t="s">
        <v>714</v>
      </c>
      <c r="B44" s="760"/>
      <c r="C44" s="1100"/>
      <c r="D44" s="1100"/>
      <c r="E44" s="1100"/>
      <c r="F44" s="1100"/>
      <c r="G44" s="1100"/>
      <c r="H44" s="1100"/>
      <c r="I44" s="1100"/>
      <c r="J44" s="1100"/>
      <c r="K44" s="1100"/>
      <c r="L44" s="1100"/>
      <c r="M44" s="1100"/>
      <c r="N44" s="1146"/>
    </row>
  </sheetData>
  <sheetProtection/>
  <mergeCells count="9">
    <mergeCell ref="A1:N1"/>
    <mergeCell ref="A2:N2"/>
    <mergeCell ref="N3:N4"/>
    <mergeCell ref="C3:C4"/>
    <mergeCell ref="B3:B4"/>
    <mergeCell ref="A3:A4"/>
    <mergeCell ref="E3:G3"/>
    <mergeCell ref="H3:L3"/>
    <mergeCell ref="D3:D4"/>
  </mergeCells>
  <printOptions/>
  <pageMargins left="0.5905511811023623" right="0.5905511811023623" top="1.1811023622047245" bottom="0.3937007874015748" header="0.5118110236220472" footer="0.5118110236220472"/>
  <pageSetup horizontalDpi="600" verticalDpi="600" orientation="landscape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P64"/>
  <sheetViews>
    <sheetView zoomScale="75" zoomScaleNormal="75" zoomScalePageLayoutView="0" workbookViewId="0" topLeftCell="A1">
      <pane ySplit="5" topLeftCell="BM24" activePane="bottomLeft" state="frozen"/>
      <selection pane="topLeft" activeCell="A1" sqref="A1"/>
      <selection pane="bottomLeft" activeCell="D34" sqref="D34"/>
    </sheetView>
  </sheetViews>
  <sheetFormatPr defaultColWidth="9.140625" defaultRowHeight="12.75"/>
  <cols>
    <col min="1" max="1" width="69.421875" style="495" bestFit="1" customWidth="1"/>
    <col min="2" max="2" width="9.57421875" style="495" customWidth="1"/>
    <col min="3" max="3" width="11.421875" style="496" customWidth="1"/>
    <col min="4" max="4" width="7.00390625" style="466" customWidth="1"/>
    <col min="5" max="9" width="4.8515625" style="466" customWidth="1"/>
    <col min="10" max="10" width="7.00390625" style="496" customWidth="1"/>
    <col min="11" max="11" width="8.421875" style="496" customWidth="1"/>
    <col min="12" max="12" width="8.140625" style="496" customWidth="1"/>
    <col min="13" max="13" width="7.421875" style="496" customWidth="1"/>
    <col min="14" max="14" width="8.140625" style="496" customWidth="1"/>
    <col min="15" max="15" width="8.421875" style="496" customWidth="1"/>
    <col min="16" max="16384" width="9.140625" style="496" customWidth="1"/>
  </cols>
  <sheetData>
    <row r="1" spans="1:13" ht="37.5" customHeight="1">
      <c r="A1" s="1569" t="s">
        <v>1791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</row>
    <row r="2" spans="1:13" ht="23.25">
      <c r="A2" s="1570" t="s">
        <v>131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</row>
    <row r="3" spans="1:13" ht="23.25">
      <c r="A3" s="1389"/>
      <c r="B3" s="1389"/>
      <c r="C3" s="1390"/>
      <c r="D3" s="1391"/>
      <c r="E3" s="1391"/>
      <c r="F3" s="1391"/>
      <c r="G3" s="1391"/>
      <c r="H3" s="1391"/>
      <c r="I3" s="1391"/>
      <c r="J3" s="1390"/>
      <c r="K3" s="1390"/>
      <c r="L3" s="1390"/>
      <c r="M3" s="1390"/>
    </row>
    <row r="4" spans="1:16" ht="23.25">
      <c r="A4" s="1571" t="s">
        <v>1980</v>
      </c>
      <c r="B4" s="1571" t="s">
        <v>1771</v>
      </c>
      <c r="C4" s="467" t="s">
        <v>916</v>
      </c>
      <c r="D4" s="1571" t="s">
        <v>1985</v>
      </c>
      <c r="E4" s="1568" t="s">
        <v>1981</v>
      </c>
      <c r="F4" s="1568"/>
      <c r="G4" s="1568"/>
      <c r="H4" s="1568"/>
      <c r="I4" s="1568"/>
      <c r="J4" s="1568" t="s">
        <v>132</v>
      </c>
      <c r="K4" s="1568"/>
      <c r="L4" s="1568"/>
      <c r="M4" s="1568"/>
      <c r="N4" s="1568"/>
      <c r="O4" s="1568"/>
      <c r="P4" s="1568"/>
    </row>
    <row r="5" spans="1:16" ht="23.25">
      <c r="A5" s="1561"/>
      <c r="B5" s="1561"/>
      <c r="C5" s="467" t="s">
        <v>133</v>
      </c>
      <c r="D5" s="1562"/>
      <c r="E5" s="510">
        <v>1</v>
      </c>
      <c r="F5" s="510">
        <v>2</v>
      </c>
      <c r="G5" s="510">
        <v>3</v>
      </c>
      <c r="H5" s="510">
        <v>4</v>
      </c>
      <c r="I5" s="510">
        <v>5</v>
      </c>
      <c r="J5" s="512" t="s">
        <v>134</v>
      </c>
      <c r="K5" s="512" t="s">
        <v>614</v>
      </c>
      <c r="L5" s="512" t="s">
        <v>615</v>
      </c>
      <c r="M5" s="512" t="s">
        <v>616</v>
      </c>
      <c r="N5" s="734" t="s">
        <v>617</v>
      </c>
      <c r="O5" s="734" t="s">
        <v>618</v>
      </c>
      <c r="P5" s="734" t="s">
        <v>619</v>
      </c>
    </row>
    <row r="6" spans="1:16" ht="23.25">
      <c r="A6" s="1310" t="s">
        <v>3237</v>
      </c>
      <c r="B6" s="1310"/>
      <c r="C6" s="1311"/>
      <c r="D6" s="1525"/>
      <c r="E6" s="452"/>
      <c r="F6" s="452"/>
      <c r="G6" s="452"/>
      <c r="H6" s="452"/>
      <c r="I6" s="452"/>
      <c r="J6" s="452"/>
      <c r="K6" s="452"/>
      <c r="L6" s="452"/>
      <c r="M6" s="452"/>
      <c r="N6" s="1311"/>
      <c r="O6" s="1311"/>
      <c r="P6" s="1311"/>
    </row>
    <row r="7" spans="1:16" s="703" customFormat="1" ht="22.5" customHeight="1">
      <c r="A7" s="291" t="s">
        <v>2499</v>
      </c>
      <c r="B7" s="291"/>
      <c r="C7" s="1032" t="s">
        <v>101</v>
      </c>
      <c r="D7" s="292">
        <v>8</v>
      </c>
      <c r="E7" s="1032" t="s">
        <v>1526</v>
      </c>
      <c r="F7" s="1032" t="s">
        <v>104</v>
      </c>
      <c r="G7" s="1032" t="s">
        <v>101</v>
      </c>
      <c r="H7" s="1032" t="s">
        <v>102</v>
      </c>
      <c r="I7" s="1032" t="s">
        <v>103</v>
      </c>
      <c r="J7" s="1032"/>
      <c r="K7" s="1150"/>
      <c r="L7" s="1028"/>
      <c r="M7" s="1028" t="s">
        <v>1995</v>
      </c>
      <c r="N7" s="1028"/>
      <c r="O7" s="1028" t="s">
        <v>1994</v>
      </c>
      <c r="P7" s="1028"/>
    </row>
    <row r="8" spans="1:16" s="703" customFormat="1" ht="22.5" customHeight="1">
      <c r="A8" s="291" t="s">
        <v>100</v>
      </c>
      <c r="B8" s="291"/>
      <c r="C8" s="1032"/>
      <c r="D8" s="292"/>
      <c r="E8" s="1032"/>
      <c r="F8" s="1032"/>
      <c r="G8" s="1032"/>
      <c r="H8" s="1032"/>
      <c r="I8" s="1032"/>
      <c r="J8" s="1032"/>
      <c r="K8" s="1150"/>
      <c r="L8" s="1028"/>
      <c r="M8" s="1028"/>
      <c r="N8" s="1028"/>
      <c r="O8" s="1028"/>
      <c r="P8" s="1028"/>
    </row>
    <row r="9" spans="1:16" s="703" customFormat="1" ht="22.5" customHeight="1">
      <c r="A9" s="291" t="s">
        <v>2500</v>
      </c>
      <c r="B9" s="291"/>
      <c r="C9" s="1032" t="s">
        <v>600</v>
      </c>
      <c r="D9" s="292">
        <v>8</v>
      </c>
      <c r="E9" s="1032" t="s">
        <v>2781</v>
      </c>
      <c r="F9" s="1032" t="s">
        <v>2782</v>
      </c>
      <c r="G9" s="1032" t="s">
        <v>2783</v>
      </c>
      <c r="H9" s="1032" t="s">
        <v>599</v>
      </c>
      <c r="I9" s="1032" t="s">
        <v>600</v>
      </c>
      <c r="J9" s="1291"/>
      <c r="K9" s="1028"/>
      <c r="L9" s="1028"/>
      <c r="M9" s="1028" t="s">
        <v>1995</v>
      </c>
      <c r="N9" s="1028"/>
      <c r="O9" s="1028" t="s">
        <v>1994</v>
      </c>
      <c r="P9" s="1028"/>
    </row>
    <row r="10" spans="1:16" s="703" customFormat="1" ht="22.5" customHeight="1">
      <c r="A10" s="291" t="s">
        <v>1527</v>
      </c>
      <c r="B10" s="291"/>
      <c r="C10" s="1032"/>
      <c r="D10" s="292"/>
      <c r="E10" s="1032"/>
      <c r="F10" s="1032"/>
      <c r="G10" s="1032"/>
      <c r="H10" s="1032"/>
      <c r="I10" s="1032"/>
      <c r="J10" s="1150"/>
      <c r="K10" s="1028"/>
      <c r="L10" s="1028"/>
      <c r="M10" s="1028"/>
      <c r="N10" s="1028"/>
      <c r="O10" s="1028"/>
      <c r="P10" s="1028"/>
    </row>
    <row r="11" spans="1:16" s="703" customFormat="1" ht="22.5" customHeight="1">
      <c r="A11" s="1262" t="s">
        <v>2509</v>
      </c>
      <c r="B11" s="1262"/>
      <c r="C11" s="1099" t="s">
        <v>1043</v>
      </c>
      <c r="D11" s="368" t="s">
        <v>599</v>
      </c>
      <c r="E11" s="1099" t="s">
        <v>2844</v>
      </c>
      <c r="F11" s="1099" t="s">
        <v>2836</v>
      </c>
      <c r="G11" s="1099" t="s">
        <v>1043</v>
      </c>
      <c r="H11" s="1099" t="s">
        <v>2841</v>
      </c>
      <c r="I11" s="1099" t="s">
        <v>1041</v>
      </c>
      <c r="J11" s="1150"/>
      <c r="K11" s="1028" t="s">
        <v>1995</v>
      </c>
      <c r="L11" s="1028" t="s">
        <v>1994</v>
      </c>
      <c r="M11" s="1028" t="s">
        <v>1994</v>
      </c>
      <c r="N11" s="1028" t="s">
        <v>1994</v>
      </c>
      <c r="O11" s="1028" t="s">
        <v>1994</v>
      </c>
      <c r="P11" s="1028" t="s">
        <v>1994</v>
      </c>
    </row>
    <row r="12" spans="1:16" s="703" customFormat="1" ht="22.5" customHeight="1">
      <c r="A12" s="1262"/>
      <c r="B12" s="1262"/>
      <c r="C12" s="1099"/>
      <c r="D12" s="368"/>
      <c r="E12" s="1099"/>
      <c r="F12" s="1099"/>
      <c r="G12" s="1099"/>
      <c r="H12" s="1099"/>
      <c r="I12" s="1099"/>
      <c r="J12" s="1150"/>
      <c r="K12" s="1028"/>
      <c r="L12" s="1028"/>
      <c r="M12" s="1028"/>
      <c r="N12" s="1028"/>
      <c r="O12" s="1028"/>
      <c r="P12" s="1028"/>
    </row>
    <row r="13" spans="1:16" s="703" customFormat="1" ht="22.5" customHeight="1">
      <c r="A13" s="1262"/>
      <c r="B13" s="1262"/>
      <c r="C13" s="1099"/>
      <c r="D13" s="368"/>
      <c r="E13" s="1099"/>
      <c r="F13" s="1099"/>
      <c r="G13" s="1099"/>
      <c r="H13" s="1099"/>
      <c r="I13" s="1099"/>
      <c r="J13" s="1150"/>
      <c r="K13" s="1028"/>
      <c r="L13" s="1028"/>
      <c r="M13" s="1028"/>
      <c r="N13" s="1028"/>
      <c r="O13" s="1028"/>
      <c r="P13" s="1028"/>
    </row>
    <row r="14" spans="1:16" s="703" customFormat="1" ht="22.5" customHeight="1">
      <c r="A14" s="1262"/>
      <c r="B14" s="1262"/>
      <c r="C14" s="1099"/>
      <c r="D14" s="368"/>
      <c r="E14" s="1099"/>
      <c r="F14" s="1099"/>
      <c r="G14" s="1099"/>
      <c r="H14" s="1099"/>
      <c r="I14" s="1099"/>
      <c r="J14" s="1150"/>
      <c r="K14" s="1028"/>
      <c r="L14" s="1028"/>
      <c r="M14" s="1028"/>
      <c r="N14" s="1028"/>
      <c r="O14" s="1028"/>
      <c r="P14" s="1028"/>
    </row>
    <row r="15" spans="1:16" s="703" customFormat="1" ht="22.5" customHeight="1">
      <c r="A15" s="1262"/>
      <c r="B15" s="1262"/>
      <c r="C15" s="1099"/>
      <c r="D15" s="368"/>
      <c r="E15" s="1099"/>
      <c r="F15" s="1099"/>
      <c r="G15" s="1099"/>
      <c r="H15" s="1099"/>
      <c r="I15" s="1099"/>
      <c r="J15" s="1150"/>
      <c r="K15" s="1028"/>
      <c r="L15" s="1028"/>
      <c r="M15" s="1028"/>
      <c r="N15" s="1028"/>
      <c r="O15" s="1028"/>
      <c r="P15" s="1028"/>
    </row>
    <row r="16" spans="1:16" ht="23.25">
      <c r="A16" s="1381" t="s">
        <v>135</v>
      </c>
      <c r="B16" s="1382"/>
      <c r="C16" s="1382"/>
      <c r="D16" s="1526">
        <f>+D11+D9+D7</f>
        <v>20</v>
      </c>
      <c r="E16" s="457"/>
      <c r="F16" s="457"/>
      <c r="G16" s="457"/>
      <c r="H16" s="457"/>
      <c r="I16" s="457"/>
      <c r="J16" s="1358"/>
      <c r="K16" s="1358"/>
      <c r="L16" s="1358"/>
      <c r="M16" s="457"/>
      <c r="N16" s="1312"/>
      <c r="O16" s="1312"/>
      <c r="P16" s="1312"/>
    </row>
    <row r="17" spans="1:16" s="499" customFormat="1" ht="23.25">
      <c r="A17" s="1310" t="s">
        <v>630</v>
      </c>
      <c r="B17" s="1310"/>
      <c r="C17" s="1311"/>
      <c r="D17" s="1527"/>
      <c r="E17" s="452"/>
      <c r="F17" s="452"/>
      <c r="G17" s="452"/>
      <c r="H17" s="452"/>
      <c r="I17" s="452"/>
      <c r="J17" s="1383"/>
      <c r="K17" s="1383"/>
      <c r="L17" s="1383"/>
      <c r="M17" s="452"/>
      <c r="N17" s="1384"/>
      <c r="O17" s="1384"/>
      <c r="P17" s="1384"/>
    </row>
    <row r="18" spans="1:16" s="703" customFormat="1" ht="22.5" customHeight="1">
      <c r="A18" s="1023" t="s">
        <v>3065</v>
      </c>
      <c r="B18" s="1023"/>
      <c r="C18" s="1306">
        <v>0.8</v>
      </c>
      <c r="D18" s="1307">
        <v>7</v>
      </c>
      <c r="E18" s="1098" t="s">
        <v>2796</v>
      </c>
      <c r="F18" s="1098" t="s">
        <v>3129</v>
      </c>
      <c r="G18" s="1098" t="s">
        <v>328</v>
      </c>
      <c r="H18" s="1098" t="s">
        <v>3130</v>
      </c>
      <c r="I18" s="1098" t="s">
        <v>2795</v>
      </c>
      <c r="J18" s="1303"/>
      <c r="K18" s="1028"/>
      <c r="L18" s="1028" t="s">
        <v>1995</v>
      </c>
      <c r="M18" s="1028" t="s">
        <v>1994</v>
      </c>
      <c r="N18" s="1028"/>
      <c r="O18" s="1028"/>
      <c r="P18" s="1028"/>
    </row>
    <row r="19" spans="1:16" s="703" customFormat="1" ht="22.5" customHeight="1">
      <c r="A19" s="1233" t="s">
        <v>1445</v>
      </c>
      <c r="B19" s="320"/>
      <c r="C19" s="1265">
        <v>2</v>
      </c>
      <c r="D19" s="1265">
        <v>3</v>
      </c>
      <c r="E19" s="1065" t="s">
        <v>599</v>
      </c>
      <c r="F19" s="1065" t="s">
        <v>2783</v>
      </c>
      <c r="G19" s="1065" t="s">
        <v>2782</v>
      </c>
      <c r="H19" s="1065" t="s">
        <v>2781</v>
      </c>
      <c r="I19" s="1065" t="s">
        <v>2740</v>
      </c>
      <c r="J19" s="1230"/>
      <c r="K19" s="1028" t="s">
        <v>1994</v>
      </c>
      <c r="L19" s="1028" t="s">
        <v>1994</v>
      </c>
      <c r="M19" s="1028" t="s">
        <v>1995</v>
      </c>
      <c r="N19" s="1028" t="s">
        <v>1994</v>
      </c>
      <c r="O19" s="1028" t="s">
        <v>1994</v>
      </c>
      <c r="P19" s="1028" t="s">
        <v>1994</v>
      </c>
    </row>
    <row r="20" spans="1:16" s="703" customFormat="1" ht="22.5" customHeight="1">
      <c r="A20" s="1240"/>
      <c r="B20" s="320"/>
      <c r="C20" s="1265"/>
      <c r="D20" s="1265"/>
      <c r="E20" s="1065"/>
      <c r="F20" s="1065"/>
      <c r="G20" s="1065"/>
      <c r="H20" s="1065"/>
      <c r="I20" s="1065"/>
      <c r="J20" s="1230"/>
      <c r="K20" s="1028"/>
      <c r="L20" s="1028"/>
      <c r="M20" s="1028"/>
      <c r="N20" s="1028"/>
      <c r="O20" s="1028"/>
      <c r="P20" s="1028"/>
    </row>
    <row r="21" spans="1:16" s="703" customFormat="1" ht="22.5" customHeight="1">
      <c r="A21" s="1240"/>
      <c r="B21" s="320"/>
      <c r="C21" s="1265"/>
      <c r="D21" s="1265"/>
      <c r="E21" s="1065"/>
      <c r="F21" s="1065"/>
      <c r="G21" s="1065"/>
      <c r="H21" s="1065"/>
      <c r="I21" s="1065"/>
      <c r="J21" s="1230"/>
      <c r="K21" s="1028"/>
      <c r="L21" s="1028"/>
      <c r="M21" s="1028"/>
      <c r="N21" s="1028"/>
      <c r="O21" s="1028"/>
      <c r="P21" s="1028"/>
    </row>
    <row r="22" spans="1:16" s="703" customFormat="1" ht="22.5" customHeight="1">
      <c r="A22" s="1240"/>
      <c r="B22" s="320"/>
      <c r="C22" s="1265"/>
      <c r="D22" s="1265"/>
      <c r="E22" s="1065"/>
      <c r="F22" s="1065"/>
      <c r="G22" s="1065"/>
      <c r="H22" s="1065"/>
      <c r="I22" s="1065"/>
      <c r="J22" s="1230"/>
      <c r="K22" s="1028"/>
      <c r="L22" s="1028"/>
      <c r="M22" s="1028"/>
      <c r="N22" s="1028"/>
      <c r="O22" s="1028"/>
      <c r="P22" s="1028"/>
    </row>
    <row r="23" spans="1:16" s="703" customFormat="1" ht="22.5" customHeight="1">
      <c r="A23" s="1240"/>
      <c r="B23" s="320"/>
      <c r="C23" s="1265"/>
      <c r="D23" s="1265"/>
      <c r="E23" s="1065"/>
      <c r="F23" s="1065"/>
      <c r="G23" s="1065"/>
      <c r="H23" s="1065"/>
      <c r="I23" s="1065"/>
      <c r="J23" s="1230"/>
      <c r="K23" s="1028"/>
      <c r="L23" s="1028"/>
      <c r="M23" s="1028"/>
      <c r="N23" s="1028"/>
      <c r="O23" s="1028"/>
      <c r="P23" s="1028"/>
    </row>
    <row r="24" spans="1:16" s="703" customFormat="1" ht="22.5" customHeight="1">
      <c r="A24" s="1240"/>
      <c r="B24" s="320"/>
      <c r="C24" s="1265"/>
      <c r="D24" s="1265"/>
      <c r="E24" s="1065"/>
      <c r="F24" s="1065"/>
      <c r="G24" s="1065"/>
      <c r="H24" s="1065"/>
      <c r="I24" s="1065"/>
      <c r="J24" s="1230"/>
      <c r="K24" s="1028"/>
      <c r="L24" s="1028"/>
      <c r="M24" s="1028"/>
      <c r="N24" s="1028"/>
      <c r="O24" s="1028"/>
      <c r="P24" s="1028"/>
    </row>
    <row r="25" spans="1:16" ht="23.25">
      <c r="A25" s="192"/>
      <c r="B25" s="1385"/>
      <c r="C25" s="1385"/>
      <c r="D25" s="254"/>
      <c r="E25" s="254"/>
      <c r="F25" s="254"/>
      <c r="G25" s="254"/>
      <c r="H25" s="254"/>
      <c r="I25" s="254"/>
      <c r="J25" s="1251"/>
      <c r="K25" s="1251"/>
      <c r="L25" s="1251"/>
      <c r="M25" s="254"/>
      <c r="N25" s="192"/>
      <c r="O25" s="192"/>
      <c r="P25" s="192"/>
    </row>
    <row r="26" spans="1:16" ht="23.25">
      <c r="A26" s="1381" t="s">
        <v>136</v>
      </c>
      <c r="B26" s="1382"/>
      <c r="C26" s="1382"/>
      <c r="D26" s="1529">
        <f>+D19+D18</f>
        <v>10</v>
      </c>
      <c r="E26" s="457"/>
      <c r="F26" s="457"/>
      <c r="G26" s="457"/>
      <c r="H26" s="457"/>
      <c r="I26" s="457"/>
      <c r="J26" s="1358"/>
      <c r="K26" s="1358"/>
      <c r="L26" s="1358"/>
      <c r="M26" s="457"/>
      <c r="N26" s="1312"/>
      <c r="O26" s="1312"/>
      <c r="P26" s="1312"/>
    </row>
    <row r="27" spans="1:16" ht="21.75" customHeight="1">
      <c r="A27" s="1310" t="s">
        <v>3227</v>
      </c>
      <c r="B27" s="1310"/>
      <c r="C27" s="1311"/>
      <c r="D27" s="1528"/>
      <c r="E27" s="452"/>
      <c r="F27" s="452"/>
      <c r="G27" s="452"/>
      <c r="H27" s="452"/>
      <c r="I27" s="452"/>
      <c r="J27" s="1383"/>
      <c r="K27" s="1383"/>
      <c r="L27" s="1383"/>
      <c r="M27" s="452"/>
      <c r="N27" s="1311"/>
      <c r="O27" s="1311"/>
      <c r="P27" s="1311"/>
    </row>
    <row r="28" spans="1:16" s="499" customFormat="1" ht="21.75" customHeight="1">
      <c r="A28" s="1386" t="s">
        <v>601</v>
      </c>
      <c r="B28" s="1098"/>
      <c r="C28" s="1098" t="s">
        <v>2782</v>
      </c>
      <c r="D28" s="1098" t="s">
        <v>3192</v>
      </c>
      <c r="E28" s="1387">
        <v>1</v>
      </c>
      <c r="F28" s="1251">
        <v>2</v>
      </c>
      <c r="G28" s="1251">
        <v>3</v>
      </c>
      <c r="H28" s="1251">
        <v>4</v>
      </c>
      <c r="I28" s="1251">
        <v>5</v>
      </c>
      <c r="J28" s="1251"/>
      <c r="K28" s="1251" t="s">
        <v>1995</v>
      </c>
      <c r="L28" s="1251" t="s">
        <v>1994</v>
      </c>
      <c r="M28" s="1251" t="s">
        <v>1994</v>
      </c>
      <c r="N28" s="1388" t="s">
        <v>1994</v>
      </c>
      <c r="O28" s="1388" t="s">
        <v>1994</v>
      </c>
      <c r="P28" s="1388" t="s">
        <v>1994</v>
      </c>
    </row>
    <row r="29" spans="1:16" s="703" customFormat="1" ht="22.5" customHeight="1">
      <c r="A29" s="324" t="s">
        <v>1225</v>
      </c>
      <c r="B29" s="324"/>
      <c r="C29" s="1054">
        <v>1</v>
      </c>
      <c r="D29" s="1299">
        <v>4</v>
      </c>
      <c r="E29" s="1061" t="s">
        <v>1005</v>
      </c>
      <c r="F29" s="1061"/>
      <c r="G29" s="1061"/>
      <c r="H29" s="1061"/>
      <c r="I29" s="1061" t="s">
        <v>1004</v>
      </c>
      <c r="J29" s="1304"/>
      <c r="K29" s="1251" t="s">
        <v>1995</v>
      </c>
      <c r="L29" s="1028"/>
      <c r="M29" s="1028"/>
      <c r="N29" s="1028"/>
      <c r="O29" s="1028"/>
      <c r="P29" s="1028"/>
    </row>
    <row r="30" spans="1:16" s="703" customFormat="1" ht="22.5" customHeight="1">
      <c r="A30" s="324" t="s">
        <v>73</v>
      </c>
      <c r="B30" s="324"/>
      <c r="C30" s="1054"/>
      <c r="D30" s="1299"/>
      <c r="E30" s="1061"/>
      <c r="F30" s="1061"/>
      <c r="G30" s="1061"/>
      <c r="H30" s="1061"/>
      <c r="I30" s="1061"/>
      <c r="J30" s="1304"/>
      <c r="K30" s="1028"/>
      <c r="L30" s="1028"/>
      <c r="M30" s="1028"/>
      <c r="N30" s="1028"/>
      <c r="O30" s="1028"/>
      <c r="P30" s="1028"/>
    </row>
    <row r="31" spans="1:16" s="703" customFormat="1" ht="22.5" customHeight="1">
      <c r="A31" s="1059" t="s">
        <v>1239</v>
      </c>
      <c r="B31" s="1059"/>
      <c r="C31" s="1061" t="s">
        <v>1032</v>
      </c>
      <c r="D31" s="1054">
        <v>4</v>
      </c>
      <c r="E31" s="1061" t="s">
        <v>3130</v>
      </c>
      <c r="F31" s="1061" t="s">
        <v>2795</v>
      </c>
      <c r="G31" s="1061" t="s">
        <v>1040</v>
      </c>
      <c r="H31" s="1061" t="s">
        <v>325</v>
      </c>
      <c r="I31" s="1061" t="s">
        <v>1032</v>
      </c>
      <c r="J31" s="1062"/>
      <c r="K31" s="1032" t="s">
        <v>1995</v>
      </c>
      <c r="L31" s="1304"/>
      <c r="M31" s="1028"/>
      <c r="N31" s="1028"/>
      <c r="O31" s="1028"/>
      <c r="P31" s="1028"/>
    </row>
    <row r="32" spans="1:16" s="703" customFormat="1" ht="22.5" customHeight="1">
      <c r="A32" s="1059" t="s">
        <v>1229</v>
      </c>
      <c r="B32" s="1059"/>
      <c r="C32" s="1054"/>
      <c r="D32" s="1054"/>
      <c r="E32" s="1061"/>
      <c r="F32" s="1061"/>
      <c r="G32" s="1061"/>
      <c r="H32" s="1061"/>
      <c r="I32" s="1061"/>
      <c r="J32" s="1062"/>
      <c r="K32" s="1032"/>
      <c r="L32" s="1304"/>
      <c r="M32" s="1028"/>
      <c r="N32" s="1028"/>
      <c r="O32" s="1028"/>
      <c r="P32" s="1028"/>
    </row>
    <row r="33" spans="1:16" s="703" customFormat="1" ht="22.5" customHeight="1">
      <c r="A33" s="365" t="s">
        <v>2257</v>
      </c>
      <c r="B33" s="1098"/>
      <c r="C33" s="1156" t="s">
        <v>2783</v>
      </c>
      <c r="D33" s="1156" t="s">
        <v>2812</v>
      </c>
      <c r="E33" s="1030">
        <v>1</v>
      </c>
      <c r="F33" s="1156" t="s">
        <v>2782</v>
      </c>
      <c r="G33" s="1156" t="s">
        <v>2783</v>
      </c>
      <c r="H33" s="1156" t="s">
        <v>599</v>
      </c>
      <c r="I33" s="1156" t="s">
        <v>600</v>
      </c>
      <c r="J33" s="1037" t="s">
        <v>1995</v>
      </c>
      <c r="K33" s="1028" t="s">
        <v>1994</v>
      </c>
      <c r="L33" s="1028" t="s">
        <v>1994</v>
      </c>
      <c r="M33" s="1028" t="s">
        <v>1994</v>
      </c>
      <c r="N33" s="1028" t="s">
        <v>1994</v>
      </c>
      <c r="O33" s="1028" t="s">
        <v>1994</v>
      </c>
      <c r="P33" s="1028" t="s">
        <v>1994</v>
      </c>
    </row>
    <row r="34" spans="1:16" s="703" customFormat="1" ht="22.5" customHeight="1">
      <c r="A34" s="1249" t="s">
        <v>510</v>
      </c>
      <c r="B34" s="1062"/>
      <c r="C34" s="1252" t="s">
        <v>3163</v>
      </c>
      <c r="D34" s="1054">
        <v>7</v>
      </c>
      <c r="E34" s="1252" t="s">
        <v>2844</v>
      </c>
      <c r="F34" s="1252" t="s">
        <v>1043</v>
      </c>
      <c r="G34" s="1252" t="s">
        <v>1041</v>
      </c>
      <c r="H34" s="1252" t="s">
        <v>3128</v>
      </c>
      <c r="I34" s="1252" t="s">
        <v>3129</v>
      </c>
      <c r="J34" s="1062"/>
      <c r="K34" s="1252"/>
      <c r="L34" s="1028"/>
      <c r="M34" s="1028" t="s">
        <v>1995</v>
      </c>
      <c r="N34" s="1028"/>
      <c r="O34" s="1028"/>
      <c r="P34" s="1028" t="s">
        <v>1994</v>
      </c>
    </row>
    <row r="35" spans="1:16" s="703" customFormat="1" ht="22.5" customHeight="1">
      <c r="A35" s="1062"/>
      <c r="B35" s="1250"/>
      <c r="C35" s="1074"/>
      <c r="D35" s="1098"/>
      <c r="E35" s="1028"/>
      <c r="F35" s="1074"/>
      <c r="G35" s="1337"/>
      <c r="H35" s="1028"/>
      <c r="I35" s="1028"/>
      <c r="J35" s="1028"/>
      <c r="K35" s="1028"/>
      <c r="L35" s="1028"/>
      <c r="M35" s="1028"/>
      <c r="N35" s="1028"/>
      <c r="O35" s="1028"/>
      <c r="P35" s="1028"/>
    </row>
    <row r="36" spans="1:16" s="703" customFormat="1" ht="22.5" customHeight="1">
      <c r="A36" s="1262" t="s">
        <v>2537</v>
      </c>
      <c r="B36" s="1262"/>
      <c r="C36" s="1032" t="s">
        <v>600</v>
      </c>
      <c r="D36" s="368" t="s">
        <v>2812</v>
      </c>
      <c r="E36" s="1032" t="s">
        <v>2781</v>
      </c>
      <c r="F36" s="1032" t="s">
        <v>2782</v>
      </c>
      <c r="G36" s="1032" t="s">
        <v>2783</v>
      </c>
      <c r="H36" s="1032" t="s">
        <v>599</v>
      </c>
      <c r="I36" s="1032" t="s">
        <v>600</v>
      </c>
      <c r="J36" s="1305"/>
      <c r="K36" s="1028"/>
      <c r="L36" s="1028" t="s">
        <v>1995</v>
      </c>
      <c r="M36" s="1028"/>
      <c r="N36" s="1028" t="s">
        <v>1994</v>
      </c>
      <c r="O36" s="1028"/>
      <c r="P36" s="1028"/>
    </row>
    <row r="37" spans="1:16" s="703" customFormat="1" ht="22.5" customHeight="1">
      <c r="A37" s="1262"/>
      <c r="B37" s="1262"/>
      <c r="C37" s="1075"/>
      <c r="D37" s="368"/>
      <c r="E37" s="1032"/>
      <c r="F37" s="1032"/>
      <c r="G37" s="1032"/>
      <c r="H37" s="1032"/>
      <c r="I37" s="1032"/>
      <c r="J37" s="1305"/>
      <c r="K37" s="1028"/>
      <c r="L37" s="1028"/>
      <c r="M37" s="1028"/>
      <c r="N37" s="1028"/>
      <c r="O37" s="1028"/>
      <c r="P37" s="1028"/>
    </row>
    <row r="38" spans="1:16" ht="23.25">
      <c r="A38" s="457" t="s">
        <v>137</v>
      </c>
      <c r="B38" s="47"/>
      <c r="C38" s="47"/>
      <c r="D38" s="1526">
        <f>+D37+D36+D35+D34+D33+D31+D29+D28</f>
        <v>35</v>
      </c>
      <c r="E38" s="457"/>
      <c r="F38" s="457"/>
      <c r="G38" s="457"/>
      <c r="H38" s="457"/>
      <c r="I38" s="457"/>
      <c r="J38" s="1358"/>
      <c r="K38" s="1358"/>
      <c r="L38" s="1358"/>
      <c r="M38" s="457"/>
      <c r="N38" s="1312"/>
      <c r="O38" s="1312"/>
      <c r="P38" s="1312"/>
    </row>
    <row r="39" spans="1:16" s="499" customFormat="1" ht="23.25">
      <c r="A39" s="1310" t="s">
        <v>3238</v>
      </c>
      <c r="B39" s="1310"/>
      <c r="C39" s="1384"/>
      <c r="D39" s="1528"/>
      <c r="E39" s="1383"/>
      <c r="F39" s="1383"/>
      <c r="G39" s="1383"/>
      <c r="H39" s="1383"/>
      <c r="I39" s="1383"/>
      <c r="J39" s="1383"/>
      <c r="K39" s="1383"/>
      <c r="L39" s="1383"/>
      <c r="M39" s="1383"/>
      <c r="N39" s="1384"/>
      <c r="O39" s="1384"/>
      <c r="P39" s="1384"/>
    </row>
    <row r="40" spans="1:16" s="703" customFormat="1" ht="22.5" customHeight="1">
      <c r="A40" s="1174" t="s">
        <v>2529</v>
      </c>
      <c r="B40" s="1174"/>
      <c r="C40" s="1099" t="s">
        <v>3130</v>
      </c>
      <c r="D40" s="1298" t="s">
        <v>3192</v>
      </c>
      <c r="E40" s="1099" t="s">
        <v>3129</v>
      </c>
      <c r="F40" s="1099" t="s">
        <v>328</v>
      </c>
      <c r="G40" s="1099" t="s">
        <v>3130</v>
      </c>
      <c r="H40" s="1099" t="s">
        <v>2795</v>
      </c>
      <c r="I40" s="1099" t="s">
        <v>1040</v>
      </c>
      <c r="J40" s="1150" t="s">
        <v>1995</v>
      </c>
      <c r="K40" s="1028" t="s">
        <v>1994</v>
      </c>
      <c r="L40" s="1028" t="s">
        <v>1994</v>
      </c>
      <c r="M40" s="1028" t="s">
        <v>1994</v>
      </c>
      <c r="N40" s="1028" t="s">
        <v>1994</v>
      </c>
      <c r="O40" s="1028" t="s">
        <v>1994</v>
      </c>
      <c r="P40" s="1028" t="s">
        <v>1994</v>
      </c>
    </row>
    <row r="41" spans="1:16" s="703" customFormat="1" ht="22.5" customHeight="1">
      <c r="A41" s="1059" t="s">
        <v>1152</v>
      </c>
      <c r="B41" s="1059"/>
      <c r="C41" s="1253" t="s">
        <v>2818</v>
      </c>
      <c r="D41" s="1054">
        <v>1</v>
      </c>
      <c r="E41" s="1156" t="s">
        <v>2821</v>
      </c>
      <c r="F41" s="1156" t="s">
        <v>2822</v>
      </c>
      <c r="G41" s="1156" t="s">
        <v>2818</v>
      </c>
      <c r="H41" s="1156" t="s">
        <v>2819</v>
      </c>
      <c r="I41" s="1156" t="s">
        <v>2820</v>
      </c>
      <c r="J41" s="1230"/>
      <c r="K41" s="1028" t="s">
        <v>1994</v>
      </c>
      <c r="L41" s="1028" t="s">
        <v>1994</v>
      </c>
      <c r="M41" s="1028" t="s">
        <v>1995</v>
      </c>
      <c r="N41" s="1028" t="s">
        <v>1994</v>
      </c>
      <c r="O41" s="1028" t="s">
        <v>1994</v>
      </c>
      <c r="P41" s="1028" t="s">
        <v>1994</v>
      </c>
    </row>
    <row r="42" spans="1:16" s="703" customFormat="1" ht="22.5" customHeight="1">
      <c r="A42" s="1059" t="s">
        <v>1154</v>
      </c>
      <c r="B42" s="1059"/>
      <c r="C42" s="1251" t="s">
        <v>3157</v>
      </c>
      <c r="D42" s="1054">
        <v>1</v>
      </c>
      <c r="E42" s="1252" t="s">
        <v>2847</v>
      </c>
      <c r="F42" s="1252" t="s">
        <v>2848</v>
      </c>
      <c r="G42" s="1252" t="s">
        <v>3157</v>
      </c>
      <c r="H42" s="1252" t="s">
        <v>2851</v>
      </c>
      <c r="I42" s="1252" t="s">
        <v>2852</v>
      </c>
      <c r="J42" s="1230"/>
      <c r="K42" s="1028" t="s">
        <v>1994</v>
      </c>
      <c r="L42" s="1028" t="s">
        <v>1994</v>
      </c>
      <c r="M42" s="1028" t="s">
        <v>1995</v>
      </c>
      <c r="N42" s="1028" t="s">
        <v>1994</v>
      </c>
      <c r="O42" s="1028" t="s">
        <v>1994</v>
      </c>
      <c r="P42" s="1028" t="s">
        <v>1994</v>
      </c>
    </row>
    <row r="43" spans="1:16" s="703" customFormat="1" ht="22.5" customHeight="1">
      <c r="A43" s="758" t="s">
        <v>1162</v>
      </c>
      <c r="B43" s="758"/>
      <c r="C43" s="1099" t="s">
        <v>1040</v>
      </c>
      <c r="D43" s="1099" t="s">
        <v>599</v>
      </c>
      <c r="E43" s="1099" t="s">
        <v>3130</v>
      </c>
      <c r="F43" s="1099" t="s">
        <v>2795</v>
      </c>
      <c r="G43" s="1099" t="s">
        <v>1040</v>
      </c>
      <c r="H43" s="1099" t="s">
        <v>325</v>
      </c>
      <c r="I43" s="1099" t="s">
        <v>1032</v>
      </c>
      <c r="J43" s="1250"/>
      <c r="K43" s="1028" t="s">
        <v>1995</v>
      </c>
      <c r="L43" s="1028" t="s">
        <v>1994</v>
      </c>
      <c r="M43" s="1028" t="s">
        <v>1994</v>
      </c>
      <c r="N43" s="1028"/>
      <c r="O43" s="1028"/>
      <c r="P43" s="1028"/>
    </row>
    <row r="44" spans="1:16" s="703" customFormat="1" ht="22.5" customHeight="1">
      <c r="A44" s="365" t="s">
        <v>2540</v>
      </c>
      <c r="B44" s="365"/>
      <c r="C44" s="1272" t="s">
        <v>1040</v>
      </c>
      <c r="D44" s="368" t="s">
        <v>2783</v>
      </c>
      <c r="E44" s="1272" t="s">
        <v>3130</v>
      </c>
      <c r="F44" s="1272" t="s">
        <v>2795</v>
      </c>
      <c r="G44" s="1272" t="s">
        <v>1040</v>
      </c>
      <c r="H44" s="1272" t="s">
        <v>325</v>
      </c>
      <c r="I44" s="1272" t="s">
        <v>1032</v>
      </c>
      <c r="J44" s="1099"/>
      <c r="K44" s="1028" t="s">
        <v>1995</v>
      </c>
      <c r="L44" s="1028" t="s">
        <v>1994</v>
      </c>
      <c r="M44" s="1028" t="s">
        <v>1994</v>
      </c>
      <c r="N44" s="1028" t="s">
        <v>1994</v>
      </c>
      <c r="O44" s="1028" t="s">
        <v>1994</v>
      </c>
      <c r="P44" s="1028" t="s">
        <v>1994</v>
      </c>
    </row>
    <row r="45" spans="1:16" s="701" customFormat="1" ht="22.5" customHeight="1">
      <c r="A45" s="758" t="s">
        <v>1163</v>
      </c>
      <c r="B45" s="758"/>
      <c r="C45" s="1099" t="s">
        <v>1030</v>
      </c>
      <c r="D45" s="1099" t="s">
        <v>600</v>
      </c>
      <c r="E45" s="1099" t="s">
        <v>799</v>
      </c>
      <c r="F45" s="1099" t="s">
        <v>1493</v>
      </c>
      <c r="G45" s="1099" t="s">
        <v>1493</v>
      </c>
      <c r="H45" s="1099" t="s">
        <v>1493</v>
      </c>
      <c r="I45" s="1099" t="s">
        <v>800</v>
      </c>
      <c r="J45" s="759"/>
      <c r="K45" s="1261" t="s">
        <v>1995</v>
      </c>
      <c r="L45" s="1028" t="s">
        <v>1994</v>
      </c>
      <c r="M45" s="1028" t="s">
        <v>1994</v>
      </c>
      <c r="N45" s="1261"/>
      <c r="O45" s="1261"/>
      <c r="P45" s="1261"/>
    </row>
    <row r="46" spans="1:16" s="701" customFormat="1" ht="22.5" customHeight="1">
      <c r="A46" s="758" t="s">
        <v>1164</v>
      </c>
      <c r="B46" s="758"/>
      <c r="C46" s="1099" t="s">
        <v>1540</v>
      </c>
      <c r="D46" s="1099" t="s">
        <v>3192</v>
      </c>
      <c r="E46" s="1099" t="s">
        <v>2740</v>
      </c>
      <c r="F46" s="1099" t="s">
        <v>2781</v>
      </c>
      <c r="G46" s="1099" t="s">
        <v>2782</v>
      </c>
      <c r="H46" s="1099" t="s">
        <v>2783</v>
      </c>
      <c r="I46" s="1099" t="s">
        <v>599</v>
      </c>
      <c r="J46" s="759"/>
      <c r="K46" s="1261" t="s">
        <v>1995</v>
      </c>
      <c r="L46" s="1261" t="s">
        <v>1994</v>
      </c>
      <c r="M46" s="1261" t="s">
        <v>1994</v>
      </c>
      <c r="N46" s="1261"/>
      <c r="O46" s="1261"/>
      <c r="P46" s="1261"/>
    </row>
    <row r="47" spans="1:16" s="703" customFormat="1" ht="22.5" customHeight="1">
      <c r="A47" s="361" t="s">
        <v>1307</v>
      </c>
      <c r="B47" s="361"/>
      <c r="C47" s="1099" t="s">
        <v>3130</v>
      </c>
      <c r="D47" s="272">
        <v>6</v>
      </c>
      <c r="E47" s="1099" t="s">
        <v>3128</v>
      </c>
      <c r="F47" s="1099" t="s">
        <v>3129</v>
      </c>
      <c r="G47" s="1099" t="s">
        <v>3130</v>
      </c>
      <c r="H47" s="1099" t="s">
        <v>1040</v>
      </c>
      <c r="I47" s="1099" t="s">
        <v>1032</v>
      </c>
      <c r="J47" s="1150" t="s">
        <v>1995</v>
      </c>
      <c r="K47" s="1028" t="s">
        <v>1994</v>
      </c>
      <c r="L47" s="1028" t="s">
        <v>1994</v>
      </c>
      <c r="M47" s="1028" t="s">
        <v>1994</v>
      </c>
      <c r="N47" s="1028" t="s">
        <v>1994</v>
      </c>
      <c r="O47" s="1028" t="s">
        <v>1994</v>
      </c>
      <c r="P47" s="1028" t="s">
        <v>1994</v>
      </c>
    </row>
    <row r="48" spans="1:16" s="703" customFormat="1" ht="22.5" customHeight="1">
      <c r="A48" s="1164" t="s">
        <v>88</v>
      </c>
      <c r="B48" s="1164"/>
      <c r="C48" s="1099"/>
      <c r="D48" s="1299"/>
      <c r="E48" s="1099"/>
      <c r="F48" s="1099"/>
      <c r="G48" s="1099"/>
      <c r="H48" s="1099"/>
      <c r="I48" s="1099"/>
      <c r="J48" s="1150"/>
      <c r="K48" s="1028"/>
      <c r="L48" s="1028"/>
      <c r="M48" s="1028"/>
      <c r="N48" s="1028"/>
      <c r="O48" s="1028"/>
      <c r="P48" s="1028"/>
    </row>
    <row r="49" spans="1:16" s="703" customFormat="1" ht="22.5" customHeight="1">
      <c r="A49" s="361" t="s">
        <v>1308</v>
      </c>
      <c r="B49" s="758"/>
      <c r="C49" s="1099" t="s">
        <v>3129</v>
      </c>
      <c r="D49" s="1099" t="s">
        <v>2783</v>
      </c>
      <c r="E49" s="1099" t="s">
        <v>3128</v>
      </c>
      <c r="F49" s="1355" t="s">
        <v>2796</v>
      </c>
      <c r="G49" s="1028" t="s">
        <v>3129</v>
      </c>
      <c r="H49" s="1028" t="s">
        <v>328</v>
      </c>
      <c r="I49" s="1028" t="s">
        <v>3130</v>
      </c>
      <c r="J49" s="1028"/>
      <c r="K49" s="1028" t="s">
        <v>1995</v>
      </c>
      <c r="L49" s="1028" t="s">
        <v>1994</v>
      </c>
      <c r="M49" s="1028" t="s">
        <v>1994</v>
      </c>
      <c r="N49" s="1028" t="s">
        <v>1994</v>
      </c>
      <c r="O49" s="1028" t="s">
        <v>1994</v>
      </c>
      <c r="P49" s="1028" t="s">
        <v>1994</v>
      </c>
    </row>
    <row r="50" spans="1:16" s="703" customFormat="1" ht="22.5" customHeight="1">
      <c r="A50" s="361"/>
      <c r="B50" s="758"/>
      <c r="C50" s="1099"/>
      <c r="D50" s="1099"/>
      <c r="E50" s="1099"/>
      <c r="F50" s="1355"/>
      <c r="G50" s="1028"/>
      <c r="H50" s="1028"/>
      <c r="I50" s="1028"/>
      <c r="J50" s="1028"/>
      <c r="K50" s="1028"/>
      <c r="L50" s="1028"/>
      <c r="M50" s="1028"/>
      <c r="N50" s="1028"/>
      <c r="O50" s="1028"/>
      <c r="P50" s="1028"/>
    </row>
    <row r="51" spans="1:16" ht="23.25">
      <c r="A51" s="1381" t="s">
        <v>138</v>
      </c>
      <c r="B51" s="1382"/>
      <c r="C51" s="1382"/>
      <c r="D51" s="1526">
        <f>+D49+D47+D46+D45+D44+D43+D42+D41+D40</f>
        <v>35</v>
      </c>
      <c r="E51" s="1312"/>
      <c r="F51" s="1312"/>
      <c r="G51" s="1312"/>
      <c r="H51" s="1312"/>
      <c r="I51" s="1312"/>
      <c r="J51" s="1312"/>
      <c r="K51" s="1312"/>
      <c r="L51" s="1312"/>
      <c r="M51" s="1312"/>
      <c r="N51" s="1312"/>
      <c r="O51" s="1312"/>
      <c r="P51" s="1312"/>
    </row>
    <row r="52" spans="1:13" s="503" customFormat="1" ht="23.25">
      <c r="A52" s="502"/>
      <c r="B52" s="502"/>
      <c r="C52" s="501" t="s">
        <v>139</v>
      </c>
      <c r="D52" s="1530">
        <f>+D51+D38+D26+D16</f>
        <v>100</v>
      </c>
      <c r="E52" s="502"/>
      <c r="F52" s="502"/>
      <c r="G52" s="502"/>
      <c r="H52" s="502"/>
      <c r="I52" s="502"/>
      <c r="J52" s="502"/>
      <c r="K52" s="502"/>
      <c r="L52" s="502"/>
      <c r="M52" s="502"/>
    </row>
    <row r="53" spans="1:9" ht="23.25">
      <c r="A53" s="502"/>
      <c r="B53" s="502"/>
      <c r="C53" s="503"/>
      <c r="D53" s="448"/>
      <c r="E53" s="448"/>
      <c r="F53" s="448"/>
      <c r="G53" s="448"/>
      <c r="H53" s="448"/>
      <c r="I53" s="448"/>
    </row>
    <row r="54" spans="1:9" ht="23.25">
      <c r="A54" s="502"/>
      <c r="B54" s="502"/>
      <c r="C54" s="503"/>
      <c r="D54" s="448"/>
      <c r="E54" s="448"/>
      <c r="F54" s="448"/>
      <c r="G54" s="448"/>
      <c r="H54" s="448"/>
      <c r="I54" s="448"/>
    </row>
    <row r="55" spans="1:9" ht="23.25">
      <c r="A55" s="502"/>
      <c r="B55" s="502"/>
      <c r="C55" s="503"/>
      <c r="D55" s="448"/>
      <c r="E55" s="448"/>
      <c r="F55" s="448"/>
      <c r="G55" s="448"/>
      <c r="H55" s="448"/>
      <c r="I55" s="448"/>
    </row>
    <row r="56" spans="1:9" ht="23.25">
      <c r="A56" s="502"/>
      <c r="B56" s="502"/>
      <c r="C56" s="503"/>
      <c r="D56" s="448"/>
      <c r="E56" s="448"/>
      <c r="F56" s="448"/>
      <c r="G56" s="448"/>
      <c r="H56" s="448"/>
      <c r="I56" s="448"/>
    </row>
    <row r="57" spans="1:9" ht="23.25">
      <c r="A57" s="502"/>
      <c r="B57" s="502"/>
      <c r="C57" s="503"/>
      <c r="D57" s="448"/>
      <c r="E57" s="448"/>
      <c r="F57" s="448"/>
      <c r="G57" s="448"/>
      <c r="H57" s="448"/>
      <c r="I57" s="448"/>
    </row>
    <row r="58" spans="1:9" ht="23.25">
      <c r="A58" s="502"/>
      <c r="B58" s="502"/>
      <c r="C58" s="503"/>
      <c r="D58" s="448"/>
      <c r="E58" s="448"/>
      <c r="F58" s="448"/>
      <c r="G58" s="448"/>
      <c r="H58" s="448"/>
      <c r="I58" s="448"/>
    </row>
    <row r="59" spans="1:9" ht="23.25">
      <c r="A59" s="502"/>
      <c r="B59" s="502"/>
      <c r="C59" s="503"/>
      <c r="D59" s="448"/>
      <c r="E59" s="448"/>
      <c r="F59" s="448"/>
      <c r="G59" s="448"/>
      <c r="H59" s="448"/>
      <c r="I59" s="448"/>
    </row>
    <row r="60" spans="1:9" ht="23.25">
      <c r="A60" s="502"/>
      <c r="B60" s="502"/>
      <c r="C60" s="503"/>
      <c r="D60" s="448"/>
      <c r="E60" s="448"/>
      <c r="F60" s="448"/>
      <c r="G60" s="448"/>
      <c r="H60" s="448"/>
      <c r="I60" s="448"/>
    </row>
    <row r="61" spans="1:9" ht="23.25">
      <c r="A61" s="502"/>
      <c r="B61" s="502"/>
      <c r="C61" s="503"/>
      <c r="D61" s="448"/>
      <c r="E61" s="448"/>
      <c r="F61" s="448"/>
      <c r="G61" s="448"/>
      <c r="H61" s="448"/>
      <c r="I61" s="448"/>
    </row>
    <row r="62" spans="1:9" ht="23.25">
      <c r="A62" s="502"/>
      <c r="B62" s="502"/>
      <c r="C62" s="503"/>
      <c r="D62" s="448"/>
      <c r="E62" s="448"/>
      <c r="F62" s="448"/>
      <c r="G62" s="448"/>
      <c r="H62" s="448"/>
      <c r="I62" s="448"/>
    </row>
    <row r="63" spans="1:9" ht="23.25">
      <c r="A63" s="502"/>
      <c r="B63" s="502"/>
      <c r="C63" s="503"/>
      <c r="D63" s="448"/>
      <c r="E63" s="448"/>
      <c r="F63" s="448"/>
      <c r="G63" s="448"/>
      <c r="H63" s="448"/>
      <c r="I63" s="448"/>
    </row>
    <row r="64" spans="1:9" ht="23.25">
      <c r="A64" s="502"/>
      <c r="B64" s="502"/>
      <c r="C64" s="503"/>
      <c r="D64" s="448"/>
      <c r="E64" s="448"/>
      <c r="F64" s="448"/>
      <c r="G64" s="448"/>
      <c r="H64" s="448"/>
      <c r="I64" s="448"/>
    </row>
  </sheetData>
  <sheetProtection/>
  <mergeCells count="7">
    <mergeCell ref="E4:I4"/>
    <mergeCell ref="A1:M1"/>
    <mergeCell ref="A2:M2"/>
    <mergeCell ref="J4:P4"/>
    <mergeCell ref="B4:B5"/>
    <mergeCell ref="D4:D5"/>
    <mergeCell ref="A4:A5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F292"/>
  <sheetViews>
    <sheetView workbookViewId="0" topLeftCell="A10">
      <selection activeCell="C59" sqref="C59"/>
    </sheetView>
  </sheetViews>
  <sheetFormatPr defaultColWidth="9.140625" defaultRowHeight="12.75"/>
  <cols>
    <col min="1" max="1" width="21.421875" style="40" customWidth="1"/>
    <col min="2" max="2" width="34.00390625" style="40" customWidth="1"/>
    <col min="3" max="3" width="68.57421875" style="40" customWidth="1"/>
    <col min="4" max="4" width="12.28125" style="40" customWidth="1"/>
    <col min="5" max="5" width="11.28125" style="40" customWidth="1"/>
    <col min="6" max="6" width="10.7109375" style="40" customWidth="1"/>
    <col min="7" max="16384" width="9.140625" style="40" customWidth="1"/>
  </cols>
  <sheetData>
    <row r="1" spans="1:6" s="1399" customFormat="1" ht="29.25" customHeight="1">
      <c r="A1" s="1563" t="s">
        <v>2452</v>
      </c>
      <c r="B1" s="1563"/>
      <c r="C1" s="1563"/>
      <c r="D1" s="1563"/>
      <c r="E1" s="1563"/>
      <c r="F1" s="1563"/>
    </row>
    <row r="2" spans="1:6" s="1399" customFormat="1" ht="27.75" customHeight="1">
      <c r="A2" s="1564" t="s">
        <v>549</v>
      </c>
      <c r="B2" s="1564"/>
      <c r="C2" s="1564"/>
      <c r="D2" s="1564"/>
      <c r="E2" s="1564"/>
      <c r="F2" s="1564"/>
    </row>
    <row r="3" spans="1:6" s="1309" customFormat="1" ht="50.25" customHeight="1">
      <c r="A3" s="505" t="s">
        <v>2453</v>
      </c>
      <c r="B3" s="468" t="s">
        <v>3154</v>
      </c>
      <c r="C3" s="468" t="s">
        <v>2454</v>
      </c>
      <c r="D3" s="505" t="s">
        <v>2455</v>
      </c>
      <c r="E3" s="505" t="s">
        <v>2461</v>
      </c>
      <c r="F3" s="505" t="s">
        <v>2462</v>
      </c>
    </row>
    <row r="4" spans="1:6" ht="21">
      <c r="A4" s="1377" t="s">
        <v>2463</v>
      </c>
      <c r="B4" s="1366" t="s">
        <v>2456</v>
      </c>
      <c r="C4" s="211"/>
      <c r="D4" s="211"/>
      <c r="E4" s="211"/>
      <c r="F4" s="211"/>
    </row>
    <row r="5" spans="1:6" s="703" customFormat="1" ht="22.5" customHeight="1">
      <c r="A5" s="706"/>
      <c r="B5" s="1027" t="s">
        <v>2178</v>
      </c>
      <c r="C5" s="1363" t="s">
        <v>601</v>
      </c>
      <c r="D5" s="1097" t="s">
        <v>2783</v>
      </c>
      <c r="E5" s="1097" t="s">
        <v>2782</v>
      </c>
      <c r="F5" s="1097" t="s">
        <v>600</v>
      </c>
    </row>
    <row r="6" spans="1:6" s="703" customFormat="1" ht="22.5" customHeight="1">
      <c r="A6" s="724"/>
      <c r="B6" s="758"/>
      <c r="C6" s="1224" t="s">
        <v>3065</v>
      </c>
      <c r="D6" s="1097" t="s">
        <v>2782</v>
      </c>
      <c r="E6" s="1096">
        <v>0.8</v>
      </c>
      <c r="F6" s="1096">
        <v>0.85</v>
      </c>
    </row>
    <row r="7" spans="1:6" s="703" customFormat="1" ht="22.5" customHeight="1">
      <c r="A7" s="724"/>
      <c r="B7" s="1354" t="s">
        <v>1789</v>
      </c>
      <c r="C7" s="1233" t="s">
        <v>1445</v>
      </c>
      <c r="D7" s="1065" t="s">
        <v>2782</v>
      </c>
      <c r="E7" s="1265">
        <v>2</v>
      </c>
      <c r="F7" s="1265">
        <v>0</v>
      </c>
    </row>
    <row r="8" spans="1:6" s="703" customFormat="1" ht="22.5" customHeight="1">
      <c r="A8" s="724"/>
      <c r="B8" s="1040" t="s">
        <v>1790</v>
      </c>
      <c r="C8" s="1262" t="s">
        <v>2509</v>
      </c>
      <c r="D8" s="1099" t="s">
        <v>2781</v>
      </c>
      <c r="E8" s="1099" t="s">
        <v>1043</v>
      </c>
      <c r="F8" s="1099" t="s">
        <v>1041</v>
      </c>
    </row>
    <row r="9" spans="1:6" s="703" customFormat="1" ht="22.5" customHeight="1">
      <c r="A9" s="724"/>
      <c r="B9" s="1028" t="s">
        <v>1281</v>
      </c>
      <c r="C9" s="1028"/>
      <c r="D9" s="1097"/>
      <c r="E9" s="1152"/>
      <c r="F9" s="1152"/>
    </row>
    <row r="10" spans="1:6" s="703" customFormat="1" ht="22.5" customHeight="1">
      <c r="A10" s="724"/>
      <c r="B10" s="1040" t="s">
        <v>2258</v>
      </c>
      <c r="C10" s="1232" t="s">
        <v>605</v>
      </c>
      <c r="D10" s="1044" t="s">
        <v>2783</v>
      </c>
      <c r="E10" s="1044" t="s">
        <v>1032</v>
      </c>
      <c r="F10" s="1044" t="s">
        <v>1032</v>
      </c>
    </row>
    <row r="11" spans="1:6" s="703" customFormat="1" ht="22.5" customHeight="1">
      <c r="A11" s="724"/>
      <c r="B11" s="1040" t="s">
        <v>2259</v>
      </c>
      <c r="C11" s="1174" t="s">
        <v>2529</v>
      </c>
      <c r="D11" s="1099" t="s">
        <v>599</v>
      </c>
      <c r="E11" s="1099" t="s">
        <v>3130</v>
      </c>
      <c r="F11" s="1099" t="s">
        <v>1040</v>
      </c>
    </row>
    <row r="12" spans="1:6" s="703" customFormat="1" ht="22.5" customHeight="1">
      <c r="A12" s="724"/>
      <c r="B12" s="1028" t="s">
        <v>490</v>
      </c>
      <c r="C12" s="1232" t="s">
        <v>1152</v>
      </c>
      <c r="D12" s="1156" t="s">
        <v>599</v>
      </c>
      <c r="E12" s="1253" t="s">
        <v>2818</v>
      </c>
      <c r="F12" s="1253" t="s">
        <v>2820</v>
      </c>
    </row>
    <row r="13" spans="1:6" s="703" customFormat="1" ht="22.5" customHeight="1">
      <c r="A13" s="724"/>
      <c r="B13" s="1028"/>
      <c r="C13" s="1232" t="s">
        <v>1154</v>
      </c>
      <c r="D13" s="1252" t="s">
        <v>599</v>
      </c>
      <c r="E13" s="1251" t="s">
        <v>3157</v>
      </c>
      <c r="F13" s="1251" t="s">
        <v>3224</v>
      </c>
    </row>
    <row r="14" spans="1:6" s="703" customFormat="1" ht="22.5" customHeight="1">
      <c r="A14" s="736"/>
      <c r="B14" s="1364" t="s">
        <v>2260</v>
      </c>
      <c r="C14" s="1365" t="s">
        <v>2257</v>
      </c>
      <c r="D14" s="1098" t="s">
        <v>2783</v>
      </c>
      <c r="E14" s="1156" t="s">
        <v>600</v>
      </c>
      <c r="F14" s="1156" t="s">
        <v>600</v>
      </c>
    </row>
    <row r="15" spans="1:6" s="703" customFormat="1" ht="22.5" customHeight="1">
      <c r="A15" s="724"/>
      <c r="B15" s="1250" t="s">
        <v>1287</v>
      </c>
      <c r="C15" s="1249" t="s">
        <v>510</v>
      </c>
      <c r="D15" s="1157" t="s">
        <v>2783</v>
      </c>
      <c r="E15" s="1157" t="s">
        <v>3163</v>
      </c>
      <c r="F15" s="1157" t="s">
        <v>321</v>
      </c>
    </row>
    <row r="16" spans="1:6" s="703" customFormat="1" ht="22.5" customHeight="1">
      <c r="A16" s="724"/>
      <c r="B16" s="1493" t="s">
        <v>1289</v>
      </c>
      <c r="C16" s="1262" t="s">
        <v>2537</v>
      </c>
      <c r="D16" s="1032" t="s">
        <v>2783</v>
      </c>
      <c r="E16" s="1032" t="s">
        <v>600</v>
      </c>
      <c r="F16" s="1032" t="s">
        <v>600</v>
      </c>
    </row>
    <row r="17" spans="1:6" s="703" customFormat="1" ht="22.5" customHeight="1">
      <c r="A17" s="724"/>
      <c r="B17" s="758" t="s">
        <v>3239</v>
      </c>
      <c r="C17" s="1062"/>
      <c r="D17" s="1032"/>
      <c r="E17" s="1032"/>
      <c r="F17" s="1032"/>
    </row>
    <row r="18" spans="1:6" s="703" customFormat="1" ht="22.5" customHeight="1">
      <c r="A18" s="724"/>
      <c r="B18" s="758" t="s">
        <v>2261</v>
      </c>
      <c r="C18" s="1260" t="s">
        <v>1162</v>
      </c>
      <c r="D18" s="1099" t="s">
        <v>599</v>
      </c>
      <c r="E18" s="1099" t="s">
        <v>1040</v>
      </c>
      <c r="F18" s="1099" t="s">
        <v>1032</v>
      </c>
    </row>
    <row r="19" spans="1:6" s="703" customFormat="1" ht="22.5" customHeight="1">
      <c r="A19" s="724"/>
      <c r="B19" s="758" t="s">
        <v>1935</v>
      </c>
      <c r="C19" s="365" t="s">
        <v>2540</v>
      </c>
      <c r="D19" s="1272" t="s">
        <v>599</v>
      </c>
      <c r="E19" s="1272" t="s">
        <v>1040</v>
      </c>
      <c r="F19" s="1272" t="s">
        <v>1032</v>
      </c>
    </row>
    <row r="20" spans="1:6" s="701" customFormat="1" ht="22.5" customHeight="1">
      <c r="A20" s="1153"/>
      <c r="B20" s="758" t="s">
        <v>2262</v>
      </c>
      <c r="C20" s="1260" t="s">
        <v>1163</v>
      </c>
      <c r="D20" s="1099" t="s">
        <v>599</v>
      </c>
      <c r="E20" s="1099" t="s">
        <v>1030</v>
      </c>
      <c r="F20" s="1099" t="s">
        <v>1030</v>
      </c>
    </row>
    <row r="21" spans="1:6" s="701" customFormat="1" ht="22.5" customHeight="1">
      <c r="A21" s="1153"/>
      <c r="B21" s="758" t="s">
        <v>91</v>
      </c>
      <c r="C21" s="1260" t="s">
        <v>1164</v>
      </c>
      <c r="D21" s="1099" t="s">
        <v>599</v>
      </c>
      <c r="E21" s="1099" t="s">
        <v>1540</v>
      </c>
      <c r="F21" s="1099" t="s">
        <v>3225</v>
      </c>
    </row>
    <row r="22" spans="1:6" ht="21">
      <c r="A22" s="842"/>
      <c r="B22" s="758" t="s">
        <v>92</v>
      </c>
      <c r="C22" s="216"/>
      <c r="D22" s="216"/>
      <c r="E22" s="216"/>
      <c r="F22" s="216"/>
    </row>
    <row r="23" spans="1:6" ht="21">
      <c r="A23" s="842"/>
      <c r="B23" s="758"/>
      <c r="C23" s="216"/>
      <c r="D23" s="216"/>
      <c r="E23" s="216"/>
      <c r="F23" s="216"/>
    </row>
    <row r="24" spans="1:6" ht="21">
      <c r="A24" s="842"/>
      <c r="B24" s="758"/>
      <c r="C24" s="216"/>
      <c r="D24" s="216"/>
      <c r="E24" s="216"/>
      <c r="F24" s="216"/>
    </row>
    <row r="25" spans="1:6" s="703" customFormat="1" ht="22.5" customHeight="1">
      <c r="A25" s="724"/>
      <c r="B25" s="1518" t="s">
        <v>604</v>
      </c>
      <c r="C25" s="329" t="s">
        <v>607</v>
      </c>
      <c r="D25" s="1032" t="s">
        <v>2781</v>
      </c>
      <c r="E25" s="1032" t="s">
        <v>101</v>
      </c>
      <c r="F25" s="1032" t="s">
        <v>103</v>
      </c>
    </row>
    <row r="26" spans="1:6" s="703" customFormat="1" ht="22.5" customHeight="1">
      <c r="A26" s="724"/>
      <c r="B26" s="758"/>
      <c r="C26" s="329" t="s">
        <v>610</v>
      </c>
      <c r="D26" s="1032" t="s">
        <v>2781</v>
      </c>
      <c r="E26" s="1032" t="s">
        <v>600</v>
      </c>
      <c r="F26" s="1032" t="s">
        <v>600</v>
      </c>
    </row>
    <row r="27" spans="1:6" s="703" customFormat="1" ht="22.5" customHeight="1">
      <c r="A27" s="724"/>
      <c r="B27" s="758"/>
      <c r="C27" s="329" t="s">
        <v>609</v>
      </c>
      <c r="D27" s="1032"/>
      <c r="E27" s="1032"/>
      <c r="F27" s="1032"/>
    </row>
    <row r="28" spans="1:6" s="703" customFormat="1" ht="22.5" customHeight="1">
      <c r="A28" s="724"/>
      <c r="B28" s="1028"/>
      <c r="C28" s="364" t="s">
        <v>612</v>
      </c>
      <c r="D28" s="1044" t="s">
        <v>2783</v>
      </c>
      <c r="E28" s="1043" t="s">
        <v>1004</v>
      </c>
      <c r="F28" s="1043" t="s">
        <v>1004</v>
      </c>
    </row>
    <row r="29" spans="1:6" s="703" customFormat="1" ht="22.5" customHeight="1">
      <c r="A29" s="724"/>
      <c r="B29" s="1028"/>
      <c r="C29" s="364" t="s">
        <v>611</v>
      </c>
      <c r="D29" s="1044"/>
      <c r="E29" s="1043"/>
      <c r="F29" s="1043"/>
    </row>
    <row r="30" spans="1:6" s="703" customFormat="1" ht="22.5" customHeight="1">
      <c r="A30" s="724"/>
      <c r="B30" s="1028"/>
      <c r="C30" s="1181" t="s">
        <v>608</v>
      </c>
      <c r="D30" s="1099" t="s">
        <v>599</v>
      </c>
      <c r="E30" s="1099" t="s">
        <v>3130</v>
      </c>
      <c r="F30" s="1099" t="s">
        <v>1032</v>
      </c>
    </row>
    <row r="31" spans="1:6" s="703" customFormat="1" ht="22.5" customHeight="1">
      <c r="A31" s="724"/>
      <c r="B31" s="758"/>
      <c r="C31" s="1181" t="s">
        <v>1308</v>
      </c>
      <c r="D31" s="1099" t="s">
        <v>599</v>
      </c>
      <c r="E31" s="1099" t="s">
        <v>3129</v>
      </c>
      <c r="F31" s="1099" t="s">
        <v>3130</v>
      </c>
    </row>
    <row r="32" spans="1:6" s="703" customFormat="1" ht="22.5" customHeight="1">
      <c r="A32" s="724"/>
      <c r="B32" s="758"/>
      <c r="C32" s="1181"/>
      <c r="D32" s="1099"/>
      <c r="E32" s="1099"/>
      <c r="F32" s="1099"/>
    </row>
    <row r="33" spans="1:6" ht="21">
      <c r="A33" s="1377" t="s">
        <v>2458</v>
      </c>
      <c r="B33" s="1048">
        <v>2.1</v>
      </c>
      <c r="C33" s="216"/>
      <c r="D33" s="216"/>
      <c r="E33" s="216"/>
      <c r="F33" s="216"/>
    </row>
    <row r="34" spans="1:6" ht="21">
      <c r="A34" s="1524"/>
      <c r="B34" s="1048"/>
      <c r="C34" s="216"/>
      <c r="D34" s="216"/>
      <c r="E34" s="216"/>
      <c r="F34" s="216"/>
    </row>
    <row r="35" spans="1:6" ht="21">
      <c r="A35" s="1524"/>
      <c r="B35" s="1048"/>
      <c r="C35" s="216"/>
      <c r="D35" s="216"/>
      <c r="E35" s="216"/>
      <c r="F35" s="216"/>
    </row>
    <row r="36" spans="1:6" ht="21">
      <c r="A36" s="1524"/>
      <c r="B36" s="1048"/>
      <c r="C36" s="216"/>
      <c r="D36" s="216"/>
      <c r="E36" s="216"/>
      <c r="F36" s="216"/>
    </row>
    <row r="37" spans="1:6" ht="21">
      <c r="A37" s="1524"/>
      <c r="B37" s="1048"/>
      <c r="C37" s="216"/>
      <c r="D37" s="216"/>
      <c r="E37" s="216"/>
      <c r="F37" s="216"/>
    </row>
    <row r="38" spans="1:6" ht="21">
      <c r="A38" s="1524"/>
      <c r="B38" s="1048"/>
      <c r="C38" s="216"/>
      <c r="D38" s="216"/>
      <c r="E38" s="216"/>
      <c r="F38" s="216"/>
    </row>
    <row r="39" spans="1:6" ht="21">
      <c r="A39" s="1524"/>
      <c r="B39" s="1048"/>
      <c r="C39" s="216"/>
      <c r="D39" s="216"/>
      <c r="E39" s="216"/>
      <c r="F39" s="216"/>
    </row>
    <row r="40" spans="1:6" ht="21">
      <c r="A40" s="1524"/>
      <c r="B40" s="1048"/>
      <c r="C40" s="216"/>
      <c r="D40" s="216"/>
      <c r="E40" s="216"/>
      <c r="F40" s="216"/>
    </row>
    <row r="41" spans="1:6" ht="21">
      <c r="A41" s="1524"/>
      <c r="B41" s="1048"/>
      <c r="C41" s="216"/>
      <c r="D41" s="216"/>
      <c r="E41" s="216"/>
      <c r="F41" s="216"/>
    </row>
    <row r="42" spans="1:6" ht="21">
      <c r="A42" s="1524"/>
      <c r="B42" s="1048"/>
      <c r="C42" s="216"/>
      <c r="D42" s="216"/>
      <c r="E42" s="216"/>
      <c r="F42" s="216"/>
    </row>
    <row r="43" spans="1:6" ht="21">
      <c r="A43" s="1524"/>
      <c r="B43" s="1048"/>
      <c r="C43" s="216"/>
      <c r="D43" s="216"/>
      <c r="E43" s="216"/>
      <c r="F43" s="216"/>
    </row>
    <row r="44" spans="1:6" ht="21">
      <c r="A44" s="1524"/>
      <c r="B44" s="1048"/>
      <c r="C44" s="216"/>
      <c r="D44" s="216"/>
      <c r="E44" s="216"/>
      <c r="F44" s="216"/>
    </row>
    <row r="45" spans="1:6" ht="21">
      <c r="A45" s="1524"/>
      <c r="B45" s="1048"/>
      <c r="C45" s="216"/>
      <c r="D45" s="216"/>
      <c r="E45" s="216"/>
      <c r="F45" s="216"/>
    </row>
    <row r="46" spans="1:6" ht="21">
      <c r="A46" s="1524"/>
      <c r="B46" s="1048"/>
      <c r="C46" s="216"/>
      <c r="D46" s="216"/>
      <c r="E46" s="216"/>
      <c r="F46" s="216"/>
    </row>
    <row r="47" spans="1:6" ht="21">
      <c r="A47" s="1524"/>
      <c r="B47" s="1048"/>
      <c r="C47" s="216"/>
      <c r="D47" s="216"/>
      <c r="E47" s="216"/>
      <c r="F47" s="216"/>
    </row>
    <row r="48" spans="1:6" ht="21">
      <c r="A48" s="1524"/>
      <c r="B48" s="1048"/>
      <c r="C48" s="216"/>
      <c r="D48" s="216"/>
      <c r="E48" s="216"/>
      <c r="F48" s="216"/>
    </row>
    <row r="49" spans="1:6" ht="21">
      <c r="A49" s="842"/>
      <c r="B49" s="216"/>
      <c r="C49" s="216"/>
      <c r="D49" s="216"/>
      <c r="E49" s="216"/>
      <c r="F49" s="216"/>
    </row>
    <row r="50" spans="1:6" ht="21">
      <c r="A50" s="940"/>
      <c r="B50" s="261"/>
      <c r="C50" s="261"/>
      <c r="D50" s="261"/>
      <c r="E50" s="261"/>
      <c r="F50" s="261"/>
    </row>
    <row r="52" spans="1:6" s="1399" customFormat="1" ht="29.25" customHeight="1">
      <c r="A52" s="1563" t="s">
        <v>2452</v>
      </c>
      <c r="B52" s="1563"/>
      <c r="C52" s="1563"/>
      <c r="D52" s="1563"/>
      <c r="E52" s="1563"/>
      <c r="F52" s="1563"/>
    </row>
    <row r="53" spans="1:6" s="1399" customFormat="1" ht="27.75" customHeight="1">
      <c r="A53" s="1564" t="s">
        <v>2081</v>
      </c>
      <c r="B53" s="1564"/>
      <c r="C53" s="1564"/>
      <c r="D53" s="1564"/>
      <c r="E53" s="1564"/>
      <c r="F53" s="1564"/>
    </row>
    <row r="54" spans="1:6" s="1309" customFormat="1" ht="50.25" customHeight="1">
      <c r="A54" s="505" t="s">
        <v>2453</v>
      </c>
      <c r="B54" s="468" t="s">
        <v>3154</v>
      </c>
      <c r="C54" s="468" t="s">
        <v>2454</v>
      </c>
      <c r="D54" s="505" t="s">
        <v>2455</v>
      </c>
      <c r="E54" s="505" t="s">
        <v>2461</v>
      </c>
      <c r="F54" s="505" t="s">
        <v>2462</v>
      </c>
    </row>
    <row r="55" spans="1:6" ht="21">
      <c r="A55" s="937" t="s">
        <v>2463</v>
      </c>
      <c r="B55" s="211" t="s">
        <v>2456</v>
      </c>
      <c r="C55" s="211"/>
      <c r="D55" s="211"/>
      <c r="E55" s="211"/>
      <c r="F55" s="211"/>
    </row>
    <row r="56" spans="1:6" s="703" customFormat="1" ht="22.5" customHeight="1">
      <c r="A56" s="706"/>
      <c r="B56" s="1027" t="s">
        <v>2178</v>
      </c>
      <c r="C56" s="1363" t="s">
        <v>1448</v>
      </c>
      <c r="D56" s="1097" t="s">
        <v>2783</v>
      </c>
      <c r="E56" s="1097" t="s">
        <v>600</v>
      </c>
      <c r="F56" s="1097" t="s">
        <v>600</v>
      </c>
    </row>
    <row r="57" spans="1:6" s="703" customFormat="1" ht="22.5" customHeight="1">
      <c r="A57" s="724"/>
      <c r="B57" s="1354" t="s">
        <v>1789</v>
      </c>
      <c r="C57" s="1233" t="s">
        <v>1445</v>
      </c>
      <c r="D57" s="1065" t="s">
        <v>2782</v>
      </c>
      <c r="E57" s="1265">
        <v>2</v>
      </c>
      <c r="F57" s="1265">
        <v>0</v>
      </c>
    </row>
    <row r="58" spans="1:6" s="703" customFormat="1" ht="22.5" customHeight="1">
      <c r="A58" s="724"/>
      <c r="B58" s="1040" t="s">
        <v>1790</v>
      </c>
      <c r="C58" s="1262" t="s">
        <v>2082</v>
      </c>
      <c r="D58" s="1099" t="s">
        <v>2781</v>
      </c>
      <c r="E58" s="1099" t="s">
        <v>1004</v>
      </c>
      <c r="F58" s="1099" t="s">
        <v>1005</v>
      </c>
    </row>
    <row r="59" spans="1:6" s="703" customFormat="1" ht="22.5" customHeight="1">
      <c r="A59" s="724"/>
      <c r="B59" s="1040" t="s">
        <v>2258</v>
      </c>
      <c r="C59" s="1232" t="s">
        <v>222</v>
      </c>
      <c r="D59" s="1044" t="s">
        <v>2783</v>
      </c>
      <c r="E59" s="1044" t="s">
        <v>1032</v>
      </c>
      <c r="F59" s="1044" t="s">
        <v>1032</v>
      </c>
    </row>
    <row r="60" spans="1:6" s="703" customFormat="1" ht="22.5" customHeight="1">
      <c r="A60" s="724"/>
      <c r="B60" s="1040" t="s">
        <v>2259</v>
      </c>
      <c r="C60" s="1059" t="s">
        <v>1452</v>
      </c>
      <c r="D60" s="1156" t="s">
        <v>599</v>
      </c>
      <c r="E60" s="1156" t="s">
        <v>2740</v>
      </c>
      <c r="F60" s="1156" t="s">
        <v>2740</v>
      </c>
    </row>
    <row r="61" spans="1:6" s="703" customFormat="1" ht="22.5" customHeight="1">
      <c r="A61" s="724"/>
      <c r="B61" s="1028" t="s">
        <v>490</v>
      </c>
      <c r="C61" s="1059" t="s">
        <v>1453</v>
      </c>
      <c r="D61" s="1252" t="s">
        <v>599</v>
      </c>
      <c r="E61" s="1252" t="s">
        <v>2740</v>
      </c>
      <c r="F61" s="1252" t="s">
        <v>2740</v>
      </c>
    </row>
    <row r="62" spans="1:6" s="703" customFormat="1" ht="22.5" customHeight="1">
      <c r="A62" s="724"/>
      <c r="B62" s="758" t="s">
        <v>2086</v>
      </c>
      <c r="C62" s="1260" t="s">
        <v>1162</v>
      </c>
      <c r="D62" s="1099" t="s">
        <v>599</v>
      </c>
      <c r="E62" s="1099" t="s">
        <v>1040</v>
      </c>
      <c r="F62" s="1099" t="s">
        <v>1032</v>
      </c>
    </row>
    <row r="63" spans="1:6" s="703" customFormat="1" ht="22.5" customHeight="1">
      <c r="A63" s="724"/>
      <c r="B63" s="758"/>
      <c r="C63" s="365" t="s">
        <v>2065</v>
      </c>
      <c r="D63" s="1272" t="s">
        <v>599</v>
      </c>
      <c r="E63" s="1272" t="s">
        <v>600</v>
      </c>
      <c r="F63" s="1272" t="s">
        <v>2827</v>
      </c>
    </row>
    <row r="64" spans="1:6" s="701" customFormat="1" ht="22.5" customHeight="1">
      <c r="A64" s="1153"/>
      <c r="B64" s="758" t="s">
        <v>2262</v>
      </c>
      <c r="C64" s="1260" t="s">
        <v>1163</v>
      </c>
      <c r="D64" s="1099" t="s">
        <v>599</v>
      </c>
      <c r="E64" s="1099" t="s">
        <v>1030</v>
      </c>
      <c r="F64" s="1099" t="s">
        <v>2781</v>
      </c>
    </row>
    <row r="65" spans="1:6" s="701" customFormat="1" ht="22.5" customHeight="1">
      <c r="A65" s="1153"/>
      <c r="B65" s="758" t="s">
        <v>91</v>
      </c>
      <c r="C65" s="1260" t="s">
        <v>1164</v>
      </c>
      <c r="D65" s="1099" t="s">
        <v>599</v>
      </c>
      <c r="E65" s="1099" t="s">
        <v>1540</v>
      </c>
      <c r="F65" s="1099" t="s">
        <v>2782</v>
      </c>
    </row>
    <row r="66" spans="1:6" ht="21">
      <c r="A66" s="842"/>
      <c r="B66" s="758" t="s">
        <v>92</v>
      </c>
      <c r="C66" s="216"/>
      <c r="D66" s="216"/>
      <c r="E66" s="216"/>
      <c r="F66" s="216"/>
    </row>
    <row r="67" spans="1:6" ht="21">
      <c r="A67" s="842"/>
      <c r="B67" s="1367"/>
      <c r="C67" s="1495"/>
      <c r="D67" s="1495"/>
      <c r="E67" s="1495"/>
      <c r="F67" s="1495"/>
    </row>
    <row r="68" spans="1:6" ht="21.75">
      <c r="A68" s="842"/>
      <c r="B68" s="1366" t="s">
        <v>2457</v>
      </c>
      <c r="C68" s="1161" t="s">
        <v>2883</v>
      </c>
      <c r="D68" s="1081">
        <v>3</v>
      </c>
      <c r="E68" s="1081">
        <v>60</v>
      </c>
      <c r="F68" s="1081">
        <v>80</v>
      </c>
    </row>
    <row r="69" spans="1:6" ht="21.75">
      <c r="A69" s="842"/>
      <c r="B69" s="216"/>
      <c r="C69" s="273" t="s">
        <v>2884</v>
      </c>
      <c r="D69" s="1043">
        <v>3</v>
      </c>
      <c r="E69" s="1043">
        <v>12</v>
      </c>
      <c r="F69" s="1043">
        <v>12</v>
      </c>
    </row>
    <row r="70" spans="1:6" s="703" customFormat="1" ht="22.5" customHeight="1">
      <c r="A70" s="724"/>
      <c r="B70" s="1028"/>
      <c r="C70" s="324" t="s">
        <v>612</v>
      </c>
      <c r="D70" s="1044" t="s">
        <v>2783</v>
      </c>
      <c r="E70" s="1043">
        <v>1</v>
      </c>
      <c r="F70" s="1043">
        <v>1</v>
      </c>
    </row>
    <row r="71" spans="1:6" s="703" customFormat="1" ht="22.5" customHeight="1">
      <c r="A71" s="724"/>
      <c r="B71" s="1028"/>
      <c r="C71" s="324" t="s">
        <v>611</v>
      </c>
      <c r="D71" s="1044"/>
      <c r="E71" s="1043"/>
      <c r="F71" s="1043"/>
    </row>
    <row r="72" spans="1:6" s="703" customFormat="1" ht="22.5" customHeight="1">
      <c r="A72" s="724"/>
      <c r="B72" s="758"/>
      <c r="C72" s="361" t="s">
        <v>1308</v>
      </c>
      <c r="D72" s="1099" t="s">
        <v>599</v>
      </c>
      <c r="E72" s="1099" t="s">
        <v>3129</v>
      </c>
      <c r="F72" s="1099" t="s">
        <v>3129</v>
      </c>
    </row>
    <row r="73" spans="1:6" s="703" customFormat="1" ht="22.5" customHeight="1">
      <c r="A73" s="724"/>
      <c r="B73" s="758"/>
      <c r="C73" s="364" t="s">
        <v>3076</v>
      </c>
      <c r="D73" s="1099" t="s">
        <v>599</v>
      </c>
      <c r="E73" s="1099" t="s">
        <v>600</v>
      </c>
      <c r="F73" s="1032"/>
    </row>
    <row r="74" spans="1:6" ht="21">
      <c r="A74" s="940"/>
      <c r="B74" s="1495"/>
      <c r="C74" s="1495"/>
      <c r="D74" s="1495"/>
      <c r="E74" s="1495"/>
      <c r="F74" s="1495"/>
    </row>
    <row r="75" spans="1:6" ht="21">
      <c r="A75" s="937" t="s">
        <v>2458</v>
      </c>
      <c r="B75" s="1357" t="s">
        <v>2067</v>
      </c>
      <c r="C75" s="211" t="s">
        <v>2068</v>
      </c>
      <c r="D75" s="1081">
        <v>3</v>
      </c>
      <c r="E75" s="1081">
        <v>5</v>
      </c>
      <c r="F75" s="1081">
        <v>5</v>
      </c>
    </row>
    <row r="76" spans="1:6" ht="21">
      <c r="A76" s="940"/>
      <c r="B76" s="261"/>
      <c r="C76" s="261"/>
      <c r="D76" s="261"/>
      <c r="E76" s="261"/>
      <c r="F76" s="261"/>
    </row>
    <row r="77" spans="1:6" s="1399" customFormat="1" ht="29.25" customHeight="1">
      <c r="A77" s="1563" t="s">
        <v>2452</v>
      </c>
      <c r="B77" s="1563"/>
      <c r="C77" s="1563"/>
      <c r="D77" s="1563"/>
      <c r="E77" s="1563"/>
      <c r="F77" s="1563"/>
    </row>
    <row r="78" spans="1:6" s="1399" customFormat="1" ht="27.75" customHeight="1">
      <c r="A78" s="1564" t="s">
        <v>2080</v>
      </c>
      <c r="B78" s="1564"/>
      <c r="C78" s="1564"/>
      <c r="D78" s="1564"/>
      <c r="E78" s="1564"/>
      <c r="F78" s="1564"/>
    </row>
    <row r="79" spans="1:6" s="1309" customFormat="1" ht="50.25" customHeight="1">
      <c r="A79" s="505" t="s">
        <v>2453</v>
      </c>
      <c r="B79" s="468" t="s">
        <v>3154</v>
      </c>
      <c r="C79" s="468" t="s">
        <v>2454</v>
      </c>
      <c r="D79" s="505" t="s">
        <v>2455</v>
      </c>
      <c r="E79" s="505" t="s">
        <v>2461</v>
      </c>
      <c r="F79" s="505" t="s">
        <v>2462</v>
      </c>
    </row>
    <row r="80" spans="1:6" ht="21">
      <c r="A80" s="211" t="s">
        <v>2463</v>
      </c>
      <c r="B80" s="211" t="s">
        <v>2456</v>
      </c>
      <c r="C80" s="211"/>
      <c r="D80" s="211"/>
      <c r="E80" s="211"/>
      <c r="F80" s="211"/>
    </row>
    <row r="81" spans="1:6" s="703" customFormat="1" ht="22.5" customHeight="1">
      <c r="A81" s="1028"/>
      <c r="B81" s="1027" t="s">
        <v>2178</v>
      </c>
      <c r="C81" s="1489" t="s">
        <v>2069</v>
      </c>
      <c r="D81" s="1097" t="s">
        <v>2782</v>
      </c>
      <c r="E81" s="1265">
        <v>5</v>
      </c>
      <c r="F81" s="1265">
        <v>5</v>
      </c>
    </row>
    <row r="82" spans="1:6" s="703" customFormat="1" ht="22.5" customHeight="1">
      <c r="A82" s="1028"/>
      <c r="B82" s="1354" t="s">
        <v>1789</v>
      </c>
      <c r="C82" s="320" t="s">
        <v>1445</v>
      </c>
      <c r="D82" s="1065" t="s">
        <v>2782</v>
      </c>
      <c r="E82" s="1265">
        <v>2</v>
      </c>
      <c r="F82" s="1265">
        <v>0</v>
      </c>
    </row>
    <row r="83" spans="1:6" s="703" customFormat="1" ht="22.5" customHeight="1">
      <c r="A83" s="1028"/>
      <c r="B83" s="1040" t="s">
        <v>1790</v>
      </c>
      <c r="C83" s="1262" t="s">
        <v>2083</v>
      </c>
      <c r="D83" s="1099" t="s">
        <v>2781</v>
      </c>
      <c r="E83" s="1099" t="s">
        <v>1004</v>
      </c>
      <c r="F83" s="1099" t="s">
        <v>1004</v>
      </c>
    </row>
    <row r="84" spans="1:6" s="703" customFormat="1" ht="22.5" customHeight="1">
      <c r="A84" s="1028"/>
      <c r="B84" s="1040" t="s">
        <v>2259</v>
      </c>
      <c r="C84" s="1059" t="s">
        <v>1452</v>
      </c>
      <c r="D84" s="1156" t="s">
        <v>599</v>
      </c>
      <c r="E84" s="1156" t="s">
        <v>2740</v>
      </c>
      <c r="F84" s="1156" t="s">
        <v>2740</v>
      </c>
    </row>
    <row r="85" spans="1:6" s="703" customFormat="1" ht="22.5" customHeight="1">
      <c r="A85" s="1028"/>
      <c r="B85" s="1028" t="s">
        <v>490</v>
      </c>
      <c r="C85" s="1059" t="s">
        <v>1453</v>
      </c>
      <c r="D85" s="1252" t="s">
        <v>599</v>
      </c>
      <c r="E85" s="1252" t="s">
        <v>2740</v>
      </c>
      <c r="F85" s="1252" t="s">
        <v>2740</v>
      </c>
    </row>
    <row r="86" spans="1:6" s="703" customFormat="1" ht="22.5" customHeight="1">
      <c r="A86" s="1028"/>
      <c r="B86" s="1493" t="s">
        <v>2084</v>
      </c>
      <c r="C86" s="1262" t="s">
        <v>2537</v>
      </c>
      <c r="D86" s="1032" t="s">
        <v>2783</v>
      </c>
      <c r="E86" s="1032" t="s">
        <v>600</v>
      </c>
      <c r="F86" s="1032" t="s">
        <v>600</v>
      </c>
    </row>
    <row r="87" spans="1:6" s="703" customFormat="1" ht="22.5" customHeight="1">
      <c r="A87" s="1028"/>
      <c r="B87" s="758" t="s">
        <v>2085</v>
      </c>
      <c r="C87" s="1164" t="s">
        <v>2064</v>
      </c>
      <c r="D87" s="1032" t="s">
        <v>2783</v>
      </c>
      <c r="E87" s="1032" t="s">
        <v>3130</v>
      </c>
      <c r="F87" s="1032" t="s">
        <v>3130</v>
      </c>
    </row>
    <row r="88" spans="1:6" s="703" customFormat="1" ht="22.5" customHeight="1">
      <c r="A88" s="1028"/>
      <c r="B88" s="758" t="s">
        <v>2086</v>
      </c>
      <c r="C88" s="365" t="s">
        <v>2065</v>
      </c>
      <c r="D88" s="1272" t="s">
        <v>599</v>
      </c>
      <c r="E88" s="1272" t="s">
        <v>600</v>
      </c>
      <c r="F88" s="1272" t="s">
        <v>2827</v>
      </c>
    </row>
    <row r="89" spans="1:6" ht="21.75">
      <c r="A89" s="216"/>
      <c r="B89" s="216" t="s">
        <v>2457</v>
      </c>
      <c r="C89" s="273" t="s">
        <v>2066</v>
      </c>
      <c r="D89" s="1043">
        <v>3</v>
      </c>
      <c r="E89" s="1043">
        <v>80</v>
      </c>
      <c r="F89" s="1043">
        <v>90</v>
      </c>
    </row>
    <row r="90" spans="1:6" s="703" customFormat="1" ht="22.5" customHeight="1">
      <c r="A90" s="1028"/>
      <c r="B90" s="1028"/>
      <c r="C90" s="324" t="s">
        <v>2074</v>
      </c>
      <c r="D90" s="1044" t="s">
        <v>2783</v>
      </c>
      <c r="E90" s="1043">
        <v>10</v>
      </c>
      <c r="F90" s="1043">
        <v>4</v>
      </c>
    </row>
    <row r="91" spans="1:6" s="703" customFormat="1" ht="22.5" customHeight="1">
      <c r="A91" s="1028"/>
      <c r="B91" s="1028"/>
      <c r="C91" s="324" t="s">
        <v>2075</v>
      </c>
      <c r="D91" s="1044" t="s">
        <v>2783</v>
      </c>
      <c r="E91" s="1043">
        <v>15</v>
      </c>
      <c r="F91" s="1043">
        <v>5</v>
      </c>
    </row>
    <row r="92" spans="1:6" s="703" customFormat="1" ht="22.5" customHeight="1">
      <c r="A92" s="1504"/>
      <c r="B92" s="1504"/>
      <c r="C92" s="1505"/>
      <c r="D92" s="1506"/>
      <c r="E92" s="1507"/>
      <c r="F92" s="1507"/>
    </row>
    <row r="93" spans="1:6" s="703" customFormat="1" ht="22.5" customHeight="1">
      <c r="A93" s="1504"/>
      <c r="B93" s="1504"/>
      <c r="C93" s="1505"/>
      <c r="D93" s="1506"/>
      <c r="E93" s="1507"/>
      <c r="F93" s="1507"/>
    </row>
    <row r="94" spans="1:6" s="703" customFormat="1" ht="22.5" customHeight="1">
      <c r="A94" s="1128"/>
      <c r="B94" s="1128"/>
      <c r="C94" s="1494"/>
      <c r="D94" s="1112"/>
      <c r="E94" s="1111"/>
      <c r="F94" s="1111"/>
    </row>
    <row r="95" spans="1:6" ht="21.75">
      <c r="A95" s="211" t="s">
        <v>2458</v>
      </c>
      <c r="B95" s="1357" t="s">
        <v>2067</v>
      </c>
      <c r="C95" s="1161" t="s">
        <v>2068</v>
      </c>
      <c r="D95" s="1081">
        <v>3</v>
      </c>
      <c r="E95" s="1081">
        <v>5</v>
      </c>
      <c r="F95" s="1081">
        <v>5</v>
      </c>
    </row>
    <row r="96" spans="1:6" ht="21">
      <c r="A96" s="216"/>
      <c r="B96" s="216"/>
      <c r="C96" s="216"/>
      <c r="D96" s="216"/>
      <c r="E96" s="216"/>
      <c r="F96" s="216"/>
    </row>
    <row r="97" spans="1:6" ht="21">
      <c r="A97" s="216"/>
      <c r="B97" s="216"/>
      <c r="C97" s="216"/>
      <c r="D97" s="216"/>
      <c r="E97" s="216"/>
      <c r="F97" s="216"/>
    </row>
    <row r="98" spans="1:6" ht="21">
      <c r="A98" s="216"/>
      <c r="B98" s="216"/>
      <c r="C98" s="216"/>
      <c r="D98" s="216"/>
      <c r="E98" s="216"/>
      <c r="F98" s="216"/>
    </row>
    <row r="99" spans="1:6" ht="21">
      <c r="A99" s="261"/>
      <c r="B99" s="261"/>
      <c r="C99" s="261"/>
      <c r="D99" s="261"/>
      <c r="E99" s="261"/>
      <c r="F99" s="261"/>
    </row>
    <row r="100" spans="1:6" ht="21">
      <c r="A100" s="412"/>
      <c r="B100" s="412"/>
      <c r="C100" s="412"/>
      <c r="D100" s="412"/>
      <c r="E100" s="412"/>
      <c r="F100" s="412"/>
    </row>
    <row r="101" spans="1:6" ht="21">
      <c r="A101" s="412"/>
      <c r="B101" s="412"/>
      <c r="C101" s="412"/>
      <c r="D101" s="412"/>
      <c r="E101" s="412"/>
      <c r="F101" s="412"/>
    </row>
    <row r="102" spans="1:6" s="1399" customFormat="1" ht="29.25" customHeight="1">
      <c r="A102" s="1563" t="s">
        <v>2452</v>
      </c>
      <c r="B102" s="1563"/>
      <c r="C102" s="1563"/>
      <c r="D102" s="1563"/>
      <c r="E102" s="1563"/>
      <c r="F102" s="1563"/>
    </row>
    <row r="103" spans="1:6" s="1399" customFormat="1" ht="27.75" customHeight="1">
      <c r="A103" s="1564" t="s">
        <v>2079</v>
      </c>
      <c r="B103" s="1564"/>
      <c r="C103" s="1564"/>
      <c r="D103" s="1564"/>
      <c r="E103" s="1564"/>
      <c r="F103" s="1564"/>
    </row>
    <row r="104" spans="1:6" s="1309" customFormat="1" ht="50.25" customHeight="1">
      <c r="A104" s="505" t="s">
        <v>2453</v>
      </c>
      <c r="B104" s="468" t="s">
        <v>3154</v>
      </c>
      <c r="C104" s="468" t="s">
        <v>2454</v>
      </c>
      <c r="D104" s="505" t="s">
        <v>2455</v>
      </c>
      <c r="E104" s="505" t="s">
        <v>2461</v>
      </c>
      <c r="F104" s="505" t="s">
        <v>2462</v>
      </c>
    </row>
    <row r="105" spans="1:6" ht="21">
      <c r="A105" s="211" t="s">
        <v>2463</v>
      </c>
      <c r="B105" s="211" t="s">
        <v>2456</v>
      </c>
      <c r="C105" s="211"/>
      <c r="D105" s="211"/>
      <c r="E105" s="211"/>
      <c r="F105" s="211"/>
    </row>
    <row r="106" spans="1:6" s="703" customFormat="1" ht="22.5" customHeight="1">
      <c r="A106" s="1028"/>
      <c r="B106" s="1027" t="s">
        <v>2178</v>
      </c>
      <c r="C106" s="1489" t="s">
        <v>2069</v>
      </c>
      <c r="D106" s="1097" t="s">
        <v>2782</v>
      </c>
      <c r="E106" s="1097" t="s">
        <v>600</v>
      </c>
      <c r="F106" s="1097" t="s">
        <v>600</v>
      </c>
    </row>
    <row r="107" spans="1:6" s="703" customFormat="1" ht="22.5" customHeight="1">
      <c r="A107" s="1028"/>
      <c r="B107" s="1354" t="s">
        <v>1789</v>
      </c>
      <c r="C107" s="320" t="s">
        <v>1445</v>
      </c>
      <c r="D107" s="1065" t="s">
        <v>2782</v>
      </c>
      <c r="E107" s="1265">
        <v>2</v>
      </c>
      <c r="F107" s="1265">
        <v>0</v>
      </c>
    </row>
    <row r="108" spans="1:6" s="703" customFormat="1" ht="22.5" customHeight="1">
      <c r="A108" s="1028"/>
      <c r="B108" s="1040" t="s">
        <v>1790</v>
      </c>
      <c r="C108" s="1262" t="s">
        <v>2083</v>
      </c>
      <c r="D108" s="1099" t="s">
        <v>2781</v>
      </c>
      <c r="E108" s="1099" t="s">
        <v>1004</v>
      </c>
      <c r="F108" s="1099" t="s">
        <v>1004</v>
      </c>
    </row>
    <row r="109" spans="1:6" s="703" customFormat="1" ht="22.5" customHeight="1">
      <c r="A109" s="1028"/>
      <c r="B109" s="1040" t="s">
        <v>2259</v>
      </c>
      <c r="C109" s="1059" t="s">
        <v>1452</v>
      </c>
      <c r="D109" s="1156" t="s">
        <v>599</v>
      </c>
      <c r="E109" s="1156" t="s">
        <v>2740</v>
      </c>
      <c r="F109" s="1156" t="s">
        <v>2740</v>
      </c>
    </row>
    <row r="110" spans="1:6" s="703" customFormat="1" ht="22.5" customHeight="1">
      <c r="A110" s="1028"/>
      <c r="B110" s="1028" t="s">
        <v>490</v>
      </c>
      <c r="C110" s="1059" t="s">
        <v>1453</v>
      </c>
      <c r="D110" s="1252" t="s">
        <v>599</v>
      </c>
      <c r="E110" s="1252" t="s">
        <v>2740</v>
      </c>
      <c r="F110" s="1252" t="s">
        <v>2740</v>
      </c>
    </row>
    <row r="111" spans="1:6" s="703" customFormat="1" ht="22.5" customHeight="1">
      <c r="A111" s="1028"/>
      <c r="B111" s="1364" t="s">
        <v>2260</v>
      </c>
      <c r="C111" s="1062" t="s">
        <v>510</v>
      </c>
      <c r="D111" s="1157" t="s">
        <v>2783</v>
      </c>
      <c r="E111" s="1157" t="s">
        <v>3162</v>
      </c>
      <c r="F111" s="1157" t="s">
        <v>513</v>
      </c>
    </row>
    <row r="112" spans="1:6" s="703" customFormat="1" ht="22.5" customHeight="1">
      <c r="A112" s="1028"/>
      <c r="B112" s="1250" t="s">
        <v>1287</v>
      </c>
      <c r="C112" s="1062" t="s">
        <v>511</v>
      </c>
      <c r="D112" s="1044" t="s">
        <v>2783</v>
      </c>
      <c r="E112" s="1052" t="s">
        <v>513</v>
      </c>
      <c r="F112" s="1052" t="s">
        <v>514</v>
      </c>
    </row>
    <row r="113" spans="1:6" s="703" customFormat="1" ht="22.5" customHeight="1">
      <c r="A113" s="1028"/>
      <c r="B113" s="1250"/>
      <c r="C113" s="1062" t="s">
        <v>512</v>
      </c>
      <c r="D113" s="1044" t="s">
        <v>2783</v>
      </c>
      <c r="E113" s="1052" t="s">
        <v>513</v>
      </c>
      <c r="F113" s="1052" t="s">
        <v>514</v>
      </c>
    </row>
    <row r="114" spans="1:6" s="703" customFormat="1" ht="22.5" customHeight="1">
      <c r="A114" s="1028"/>
      <c r="B114" s="758" t="s">
        <v>2086</v>
      </c>
      <c r="C114" s="365" t="s">
        <v>2065</v>
      </c>
      <c r="D114" s="1272" t="s">
        <v>599</v>
      </c>
      <c r="E114" s="1272" t="s">
        <v>600</v>
      </c>
      <c r="F114" s="1272" t="s">
        <v>2827</v>
      </c>
    </row>
    <row r="115" spans="1:6" s="703" customFormat="1" ht="22.5" customHeight="1">
      <c r="A115" s="1128"/>
      <c r="B115" s="760"/>
      <c r="C115" s="1167"/>
      <c r="D115" s="1087"/>
      <c r="E115" s="1087"/>
      <c r="F115" s="1087"/>
    </row>
    <row r="116" spans="1:6" ht="21">
      <c r="A116" s="211"/>
      <c r="B116" s="1366" t="s">
        <v>604</v>
      </c>
      <c r="C116" s="211"/>
      <c r="D116" s="211"/>
      <c r="E116" s="211"/>
      <c r="F116" s="211"/>
    </row>
    <row r="117" spans="1:6" s="703" customFormat="1" ht="22.5" customHeight="1">
      <c r="A117" s="1028"/>
      <c r="B117" s="758"/>
      <c r="C117" s="291" t="s">
        <v>1449</v>
      </c>
      <c r="D117" s="1032" t="s">
        <v>2781</v>
      </c>
      <c r="E117" s="1032" t="s">
        <v>101</v>
      </c>
      <c r="F117" s="1032" t="s">
        <v>103</v>
      </c>
    </row>
    <row r="118" spans="1:6" s="703" customFormat="1" ht="22.5" customHeight="1">
      <c r="A118" s="1028"/>
      <c r="B118" s="758"/>
      <c r="C118" s="291" t="s">
        <v>1450</v>
      </c>
      <c r="D118" s="1032" t="s">
        <v>2781</v>
      </c>
      <c r="E118" s="1032" t="s">
        <v>600</v>
      </c>
      <c r="F118" s="1032" t="s">
        <v>600</v>
      </c>
    </row>
    <row r="119" spans="1:6" s="703" customFormat="1" ht="22.5" customHeight="1">
      <c r="A119" s="1028"/>
      <c r="B119" s="758"/>
      <c r="C119" s="291" t="s">
        <v>1451</v>
      </c>
      <c r="D119" s="1032"/>
      <c r="E119" s="1032"/>
      <c r="F119" s="1032"/>
    </row>
    <row r="120" spans="1:6" ht="21.75">
      <c r="A120" s="261"/>
      <c r="B120" s="261"/>
      <c r="C120" s="1179"/>
      <c r="D120" s="1111"/>
      <c r="E120" s="1111"/>
      <c r="F120" s="1111"/>
    </row>
    <row r="121" spans="1:6" ht="21.75">
      <c r="A121" s="211" t="s">
        <v>2458</v>
      </c>
      <c r="B121" s="1357" t="s">
        <v>2067</v>
      </c>
      <c r="C121" s="1161" t="s">
        <v>2068</v>
      </c>
      <c r="D121" s="1081">
        <v>3</v>
      </c>
      <c r="E121" s="1081">
        <v>5</v>
      </c>
      <c r="F121" s="1081">
        <v>5</v>
      </c>
    </row>
    <row r="122" spans="1:6" ht="21">
      <c r="A122" s="216"/>
      <c r="B122" s="216"/>
      <c r="C122" s="216"/>
      <c r="D122" s="216"/>
      <c r="E122" s="216"/>
      <c r="F122" s="216"/>
    </row>
    <row r="123" spans="1:6" ht="21">
      <c r="A123" s="216"/>
      <c r="B123" s="216"/>
      <c r="C123" s="216"/>
      <c r="D123" s="216"/>
      <c r="E123" s="216"/>
      <c r="F123" s="216"/>
    </row>
    <row r="124" spans="1:6" ht="21">
      <c r="A124" s="216"/>
      <c r="B124" s="216"/>
      <c r="C124" s="216"/>
      <c r="D124" s="216"/>
      <c r="E124" s="216"/>
      <c r="F124" s="216"/>
    </row>
    <row r="125" spans="1:6" ht="21">
      <c r="A125" s="261"/>
      <c r="B125" s="261"/>
      <c r="C125" s="261"/>
      <c r="D125" s="261"/>
      <c r="E125" s="261"/>
      <c r="F125" s="261"/>
    </row>
    <row r="126" spans="1:6" ht="21">
      <c r="A126" s="412"/>
      <c r="B126" s="412"/>
      <c r="C126" s="412"/>
      <c r="D126" s="412"/>
      <c r="E126" s="412"/>
      <c r="F126" s="412"/>
    </row>
    <row r="127" spans="1:6" s="1399" customFormat="1" ht="29.25" customHeight="1">
      <c r="A127" s="1563" t="s">
        <v>2452</v>
      </c>
      <c r="B127" s="1563"/>
      <c r="C127" s="1563"/>
      <c r="D127" s="1563"/>
      <c r="E127" s="1563"/>
      <c r="F127" s="1563"/>
    </row>
    <row r="128" spans="1:6" s="1399" customFormat="1" ht="27.75" customHeight="1">
      <c r="A128" s="1564" t="s">
        <v>2078</v>
      </c>
      <c r="B128" s="1564"/>
      <c r="C128" s="1564"/>
      <c r="D128" s="1564"/>
      <c r="E128" s="1564"/>
      <c r="F128" s="1564"/>
    </row>
    <row r="129" spans="1:6" s="1309" customFormat="1" ht="50.25" customHeight="1">
      <c r="A129" s="505" t="s">
        <v>2453</v>
      </c>
      <c r="B129" s="468" t="s">
        <v>3154</v>
      </c>
      <c r="C129" s="468" t="s">
        <v>2454</v>
      </c>
      <c r="D129" s="505" t="s">
        <v>2455</v>
      </c>
      <c r="E129" s="505" t="s">
        <v>2461</v>
      </c>
      <c r="F129" s="505" t="s">
        <v>2462</v>
      </c>
    </row>
    <row r="130" spans="1:6" ht="21.75">
      <c r="A130" s="211" t="s">
        <v>2463</v>
      </c>
      <c r="B130" s="211" t="s">
        <v>2456</v>
      </c>
      <c r="C130" s="1161"/>
      <c r="D130" s="211"/>
      <c r="E130" s="211"/>
      <c r="F130" s="211"/>
    </row>
    <row r="131" spans="1:6" s="703" customFormat="1" ht="22.5" customHeight="1">
      <c r="A131" s="1028"/>
      <c r="B131" s="1027" t="s">
        <v>2178</v>
      </c>
      <c r="C131" s="1489" t="s">
        <v>506</v>
      </c>
      <c r="D131" s="1097" t="s">
        <v>2782</v>
      </c>
      <c r="E131" s="1265">
        <v>5</v>
      </c>
      <c r="F131" s="1265">
        <v>5</v>
      </c>
    </row>
    <row r="132" spans="1:6" s="703" customFormat="1" ht="22.5" customHeight="1">
      <c r="A132" s="1028"/>
      <c r="B132" s="1354" t="s">
        <v>1789</v>
      </c>
      <c r="C132" s="320" t="s">
        <v>1445</v>
      </c>
      <c r="D132" s="1065" t="s">
        <v>2782</v>
      </c>
      <c r="E132" s="1265">
        <v>2</v>
      </c>
      <c r="F132" s="1265">
        <v>0</v>
      </c>
    </row>
    <row r="133" spans="1:6" s="703" customFormat="1" ht="22.5" customHeight="1">
      <c r="A133" s="1028"/>
      <c r="B133" s="1040" t="s">
        <v>1790</v>
      </c>
      <c r="C133" s="1262" t="s">
        <v>2083</v>
      </c>
      <c r="D133" s="1099" t="s">
        <v>2781</v>
      </c>
      <c r="E133" s="1099" t="s">
        <v>1004</v>
      </c>
      <c r="F133" s="1099" t="s">
        <v>1004</v>
      </c>
    </row>
    <row r="134" spans="1:6" s="703" customFormat="1" ht="22.5" customHeight="1">
      <c r="A134" s="1028"/>
      <c r="B134" s="1040" t="s">
        <v>2259</v>
      </c>
      <c r="C134" s="324" t="s">
        <v>1452</v>
      </c>
      <c r="D134" s="1156" t="s">
        <v>599</v>
      </c>
      <c r="E134" s="1156" t="s">
        <v>2740</v>
      </c>
      <c r="F134" s="1156" t="s">
        <v>2740</v>
      </c>
    </row>
    <row r="135" spans="1:6" s="703" customFormat="1" ht="22.5" customHeight="1">
      <c r="A135" s="1028"/>
      <c r="B135" s="1028" t="s">
        <v>490</v>
      </c>
      <c r="C135" s="324" t="s">
        <v>1453</v>
      </c>
      <c r="D135" s="1252" t="s">
        <v>599</v>
      </c>
      <c r="E135" s="1252" t="s">
        <v>2740</v>
      </c>
      <c r="F135" s="1252" t="s">
        <v>2740</v>
      </c>
    </row>
    <row r="136" spans="1:6" s="703" customFormat="1" ht="22.5" customHeight="1">
      <c r="A136" s="1028"/>
      <c r="B136" s="758" t="s">
        <v>2086</v>
      </c>
      <c r="C136" s="365" t="s">
        <v>2065</v>
      </c>
      <c r="D136" s="1272" t="s">
        <v>599</v>
      </c>
      <c r="E136" s="1272" t="s">
        <v>600</v>
      </c>
      <c r="F136" s="1272" t="s">
        <v>2827</v>
      </c>
    </row>
    <row r="137" spans="1:6" s="703" customFormat="1" ht="22.5" customHeight="1">
      <c r="A137" s="1028"/>
      <c r="B137" s="216" t="s">
        <v>1463</v>
      </c>
      <c r="C137" s="273" t="s">
        <v>1464</v>
      </c>
      <c r="D137" s="1097" t="s">
        <v>2783</v>
      </c>
      <c r="E137" s="1097" t="s">
        <v>1040</v>
      </c>
      <c r="F137" s="1097" t="s">
        <v>1032</v>
      </c>
    </row>
    <row r="138" spans="1:6" s="703" customFormat="1" ht="22.5" customHeight="1">
      <c r="A138" s="1028"/>
      <c r="B138" s="1493"/>
      <c r="C138" s="273" t="s">
        <v>1465</v>
      </c>
      <c r="D138" s="1032" t="s">
        <v>2783</v>
      </c>
      <c r="E138" s="1032" t="s">
        <v>3130</v>
      </c>
      <c r="F138" s="1032" t="s">
        <v>1032</v>
      </c>
    </row>
    <row r="139" spans="1:6" s="703" customFormat="1" ht="22.5" customHeight="1">
      <c r="A139" s="1028"/>
      <c r="B139" s="758"/>
      <c r="C139" s="273" t="s">
        <v>1466</v>
      </c>
      <c r="D139" s="1032" t="s">
        <v>2783</v>
      </c>
      <c r="E139" s="1032" t="s">
        <v>1032</v>
      </c>
      <c r="F139" s="1032" t="s">
        <v>1032</v>
      </c>
    </row>
    <row r="140" spans="1:6" s="703" customFormat="1" ht="22.5" customHeight="1">
      <c r="A140" s="1028"/>
      <c r="B140" s="1028"/>
      <c r="C140" s="273" t="s">
        <v>1467</v>
      </c>
      <c r="D140" s="1032" t="s">
        <v>2783</v>
      </c>
      <c r="E140" s="1032" t="s">
        <v>2783</v>
      </c>
      <c r="F140" s="1032" t="s">
        <v>600</v>
      </c>
    </row>
    <row r="141" spans="1:6" s="703" customFormat="1" ht="22.5" customHeight="1">
      <c r="A141" s="1028"/>
      <c r="B141" s="758"/>
      <c r="C141" s="273" t="s">
        <v>1468</v>
      </c>
      <c r="D141" s="1272" t="s">
        <v>599</v>
      </c>
      <c r="E141" s="1272" t="s">
        <v>2783</v>
      </c>
      <c r="F141" s="1272" t="s">
        <v>600</v>
      </c>
    </row>
    <row r="142" spans="1:6" s="701" customFormat="1" ht="22.5" customHeight="1">
      <c r="A142" s="1261"/>
      <c r="B142" s="758"/>
      <c r="C142" s="273" t="s">
        <v>1469</v>
      </c>
      <c r="D142" s="1099" t="s">
        <v>2783</v>
      </c>
      <c r="E142" s="1099" t="s">
        <v>600</v>
      </c>
      <c r="F142" s="1099" t="s">
        <v>600</v>
      </c>
    </row>
    <row r="143" spans="1:6" s="701" customFormat="1" ht="22.5" customHeight="1">
      <c r="A143" s="1501"/>
      <c r="B143" s="1502"/>
      <c r="C143" s="273" t="s">
        <v>1573</v>
      </c>
      <c r="D143" s="1503" t="s">
        <v>599</v>
      </c>
      <c r="E143" s="1503" t="s">
        <v>3129</v>
      </c>
      <c r="F143" s="1503" t="s">
        <v>1040</v>
      </c>
    </row>
    <row r="144" spans="1:6" s="701" customFormat="1" ht="22.5" customHeight="1">
      <c r="A144" s="1501"/>
      <c r="B144" s="1502"/>
      <c r="C144" s="1508"/>
      <c r="D144" s="1503"/>
      <c r="E144" s="1503"/>
      <c r="F144" s="1503"/>
    </row>
    <row r="145" spans="1:6" ht="21.75">
      <c r="A145" s="211" t="s">
        <v>2458</v>
      </c>
      <c r="B145" s="1357" t="s">
        <v>2067</v>
      </c>
      <c r="C145" s="1161" t="s">
        <v>2068</v>
      </c>
      <c r="D145" s="1081">
        <v>3</v>
      </c>
      <c r="E145" s="1081">
        <v>5</v>
      </c>
      <c r="F145" s="1081">
        <v>5</v>
      </c>
    </row>
    <row r="146" spans="1:6" ht="21.75">
      <c r="A146" s="842"/>
      <c r="B146" s="970"/>
      <c r="C146" s="1509"/>
      <c r="D146" s="484"/>
      <c r="E146" s="484"/>
      <c r="F146" s="484"/>
    </row>
    <row r="147" spans="1:6" ht="21.75">
      <c r="A147" s="842"/>
      <c r="B147" s="970"/>
      <c r="C147" s="1509"/>
      <c r="D147" s="484"/>
      <c r="E147" s="484"/>
      <c r="F147" s="484"/>
    </row>
    <row r="148" spans="1:6" ht="21">
      <c r="A148" s="261"/>
      <c r="B148" s="261"/>
      <c r="C148" s="261"/>
      <c r="D148" s="261"/>
      <c r="E148" s="261"/>
      <c r="F148" s="261"/>
    </row>
    <row r="152" spans="1:6" s="1399" customFormat="1" ht="29.25" customHeight="1">
      <c r="A152" s="1563" t="s">
        <v>2452</v>
      </c>
      <c r="B152" s="1563"/>
      <c r="C152" s="1563"/>
      <c r="D152" s="1563"/>
      <c r="E152" s="1563"/>
      <c r="F152" s="1563"/>
    </row>
    <row r="153" spans="1:6" s="1399" customFormat="1" ht="27.75" customHeight="1">
      <c r="A153" s="1564" t="s">
        <v>2077</v>
      </c>
      <c r="B153" s="1564"/>
      <c r="C153" s="1564"/>
      <c r="D153" s="1564"/>
      <c r="E153" s="1564"/>
      <c r="F153" s="1564"/>
    </row>
    <row r="154" spans="1:6" s="1309" customFormat="1" ht="50.25" customHeight="1">
      <c r="A154" s="505" t="s">
        <v>2453</v>
      </c>
      <c r="B154" s="468" t="s">
        <v>3154</v>
      </c>
      <c r="C154" s="468" t="s">
        <v>2454</v>
      </c>
      <c r="D154" s="505" t="s">
        <v>2455</v>
      </c>
      <c r="E154" s="505" t="s">
        <v>2461</v>
      </c>
      <c r="F154" s="505" t="s">
        <v>2462</v>
      </c>
    </row>
    <row r="155" spans="1:6" ht="21">
      <c r="A155" s="211" t="s">
        <v>2463</v>
      </c>
      <c r="B155" s="211" t="s">
        <v>2456</v>
      </c>
      <c r="C155" s="211"/>
      <c r="D155" s="211"/>
      <c r="E155" s="211"/>
      <c r="F155" s="211"/>
    </row>
    <row r="156" spans="1:6" s="703" customFormat="1" ht="22.5" customHeight="1">
      <c r="A156" s="1028"/>
      <c r="B156" s="1027" t="s">
        <v>2178</v>
      </c>
      <c r="C156" s="1489" t="s">
        <v>2069</v>
      </c>
      <c r="D156" s="1097" t="s">
        <v>2782</v>
      </c>
      <c r="E156" s="1265">
        <v>5</v>
      </c>
      <c r="F156" s="1265">
        <v>5</v>
      </c>
    </row>
    <row r="157" spans="1:6" s="703" customFormat="1" ht="22.5" customHeight="1">
      <c r="A157" s="1028"/>
      <c r="B157" s="1354" t="s">
        <v>1789</v>
      </c>
      <c r="C157" s="320" t="s">
        <v>1445</v>
      </c>
      <c r="D157" s="1065" t="s">
        <v>2782</v>
      </c>
      <c r="E157" s="1098" t="s">
        <v>2782</v>
      </c>
      <c r="F157" s="1098" t="s">
        <v>2740</v>
      </c>
    </row>
    <row r="158" spans="1:6" s="703" customFormat="1" ht="22.5" customHeight="1">
      <c r="A158" s="1028"/>
      <c r="B158" s="1040" t="s">
        <v>1790</v>
      </c>
      <c r="C158" s="1262" t="s">
        <v>2083</v>
      </c>
      <c r="D158" s="1099" t="s">
        <v>2781</v>
      </c>
      <c r="E158" s="1099" t="s">
        <v>1004</v>
      </c>
      <c r="F158" s="1099" t="s">
        <v>1004</v>
      </c>
    </row>
    <row r="159" spans="1:6" s="703" customFormat="1" ht="22.5" customHeight="1">
      <c r="A159" s="1028"/>
      <c r="B159" s="1040" t="s">
        <v>2259</v>
      </c>
      <c r="C159" s="324" t="s">
        <v>1452</v>
      </c>
      <c r="D159" s="1156" t="s">
        <v>599</v>
      </c>
      <c r="E159" s="1156" t="s">
        <v>2740</v>
      </c>
      <c r="F159" s="1156" t="s">
        <v>2740</v>
      </c>
    </row>
    <row r="160" spans="1:6" s="703" customFormat="1" ht="23.25" customHeight="1">
      <c r="A160" s="1028"/>
      <c r="B160" s="1028" t="s">
        <v>490</v>
      </c>
      <c r="C160" s="324" t="s">
        <v>1453</v>
      </c>
      <c r="D160" s="1252" t="s">
        <v>599</v>
      </c>
      <c r="E160" s="1252" t="s">
        <v>2740</v>
      </c>
      <c r="F160" s="1252" t="s">
        <v>2740</v>
      </c>
    </row>
    <row r="161" spans="1:6" s="703" customFormat="1" ht="22.5" customHeight="1">
      <c r="A161" s="1028"/>
      <c r="B161" s="758" t="s">
        <v>2086</v>
      </c>
      <c r="C161" s="365" t="s">
        <v>2065</v>
      </c>
      <c r="D161" s="1272" t="s">
        <v>599</v>
      </c>
      <c r="E161" s="1272" t="s">
        <v>600</v>
      </c>
      <c r="F161" s="1272" t="s">
        <v>2827</v>
      </c>
    </row>
    <row r="162" spans="1:6" s="703" customFormat="1" ht="22.5" customHeight="1">
      <c r="A162" s="1028"/>
      <c r="B162" s="216" t="s">
        <v>1463</v>
      </c>
      <c r="C162" s="273" t="s">
        <v>1574</v>
      </c>
      <c r="D162" s="1097" t="s">
        <v>2783</v>
      </c>
      <c r="E162" s="1097" t="s">
        <v>1032</v>
      </c>
      <c r="F162" s="1097" t="s">
        <v>1032</v>
      </c>
    </row>
    <row r="163" spans="1:6" s="703" customFormat="1" ht="22.5" customHeight="1">
      <c r="A163" s="1028"/>
      <c r="B163" s="1493"/>
      <c r="C163" s="273" t="s">
        <v>1575</v>
      </c>
      <c r="D163" s="1032" t="s">
        <v>2783</v>
      </c>
      <c r="E163" s="1032" t="s">
        <v>3168</v>
      </c>
      <c r="F163" s="1032" t="s">
        <v>1032</v>
      </c>
    </row>
    <row r="164" spans="1:6" s="703" customFormat="1" ht="22.5" customHeight="1">
      <c r="A164" s="1028"/>
      <c r="B164" s="758"/>
      <c r="C164" s="273" t="s">
        <v>1576</v>
      </c>
      <c r="D164" s="1032" t="s">
        <v>2783</v>
      </c>
      <c r="E164" s="1032" t="s">
        <v>3130</v>
      </c>
      <c r="F164" s="1032" t="s">
        <v>1032</v>
      </c>
    </row>
    <row r="165" spans="1:6" s="703" customFormat="1" ht="22.5" customHeight="1">
      <c r="A165" s="1028"/>
      <c r="B165" s="1028"/>
      <c r="C165" s="273" t="s">
        <v>1577</v>
      </c>
      <c r="D165" s="1032" t="s">
        <v>2781</v>
      </c>
      <c r="E165" s="1032" t="s">
        <v>1040</v>
      </c>
      <c r="F165" s="1032" t="s">
        <v>1032</v>
      </c>
    </row>
    <row r="166" spans="1:6" s="703" customFormat="1" ht="22.5" customHeight="1">
      <c r="A166" s="1028"/>
      <c r="B166" s="758"/>
      <c r="C166" s="273" t="s">
        <v>1578</v>
      </c>
      <c r="D166" s="1272" t="s">
        <v>2783</v>
      </c>
      <c r="E166" s="1272" t="s">
        <v>1040</v>
      </c>
      <c r="F166" s="1272" t="s">
        <v>1032</v>
      </c>
    </row>
    <row r="167" spans="1:6" s="701" customFormat="1" ht="22.5" customHeight="1">
      <c r="A167" s="1261"/>
      <c r="B167" s="758"/>
      <c r="C167" s="273" t="s">
        <v>1579</v>
      </c>
      <c r="D167" s="1099" t="s">
        <v>2783</v>
      </c>
      <c r="E167" s="1099" t="s">
        <v>3130</v>
      </c>
      <c r="F167" s="1099" t="s">
        <v>1032</v>
      </c>
    </row>
    <row r="168" spans="1:6" ht="21.75">
      <c r="A168" s="216"/>
      <c r="B168" s="261"/>
      <c r="C168" s="1179" t="s">
        <v>1580</v>
      </c>
      <c r="D168" s="1111">
        <v>2</v>
      </c>
      <c r="E168" s="1111">
        <v>80</v>
      </c>
      <c r="F168" s="1111">
        <v>100</v>
      </c>
    </row>
    <row r="169" spans="1:6" ht="21.75">
      <c r="A169" s="211" t="s">
        <v>2458</v>
      </c>
      <c r="B169" s="1357" t="s">
        <v>2067</v>
      </c>
      <c r="C169" s="1161" t="s">
        <v>2068</v>
      </c>
      <c r="D169" s="1081">
        <v>3</v>
      </c>
      <c r="E169" s="1081">
        <v>5</v>
      </c>
      <c r="F169" s="1081">
        <v>5</v>
      </c>
    </row>
    <row r="170" spans="1:6" ht="21">
      <c r="A170" s="216"/>
      <c r="B170" s="216"/>
      <c r="C170" s="216"/>
      <c r="D170" s="216"/>
      <c r="E170" s="216"/>
      <c r="F170" s="216"/>
    </row>
    <row r="171" spans="1:6" ht="21">
      <c r="A171" s="216"/>
      <c r="B171" s="216"/>
      <c r="C171" s="216"/>
      <c r="D171" s="216"/>
      <c r="E171" s="216"/>
      <c r="F171" s="216"/>
    </row>
    <row r="172" spans="1:6" ht="21">
      <c r="A172" s="216"/>
      <c r="B172" s="216"/>
      <c r="C172" s="216"/>
      <c r="D172" s="216"/>
      <c r="E172" s="216"/>
      <c r="F172" s="216"/>
    </row>
    <row r="173" spans="1:6" ht="21">
      <c r="A173" s="216"/>
      <c r="B173" s="216"/>
      <c r="C173" s="216"/>
      <c r="D173" s="216"/>
      <c r="E173" s="216"/>
      <c r="F173" s="216"/>
    </row>
    <row r="174" spans="1:6" ht="21">
      <c r="A174" s="216"/>
      <c r="B174" s="216"/>
      <c r="C174" s="216"/>
      <c r="D174" s="216"/>
      <c r="E174" s="216"/>
      <c r="F174" s="216"/>
    </row>
    <row r="175" spans="1:6" ht="21">
      <c r="A175" s="216"/>
      <c r="B175" s="216"/>
      <c r="C175" s="216"/>
      <c r="D175" s="216"/>
      <c r="E175" s="216"/>
      <c r="F175" s="216"/>
    </row>
    <row r="176" spans="1:6" ht="21">
      <c r="A176" s="261"/>
      <c r="B176" s="261"/>
      <c r="C176" s="261"/>
      <c r="D176" s="261"/>
      <c r="E176" s="261"/>
      <c r="F176" s="261"/>
    </row>
    <row r="177" spans="1:6" s="1399" customFormat="1" ht="29.25" customHeight="1">
      <c r="A177" s="1563" t="s">
        <v>2452</v>
      </c>
      <c r="B177" s="1563"/>
      <c r="C177" s="1563"/>
      <c r="D177" s="1563"/>
      <c r="E177" s="1563"/>
      <c r="F177" s="1563"/>
    </row>
    <row r="178" spans="1:6" s="1399" customFormat="1" ht="27.75" customHeight="1">
      <c r="A178" s="1564" t="s">
        <v>2076</v>
      </c>
      <c r="B178" s="1564"/>
      <c r="C178" s="1564"/>
      <c r="D178" s="1564"/>
      <c r="E178" s="1564"/>
      <c r="F178" s="1564"/>
    </row>
    <row r="179" spans="1:6" s="1309" customFormat="1" ht="50.25" customHeight="1">
      <c r="A179" s="505" t="s">
        <v>2453</v>
      </c>
      <c r="B179" s="468" t="s">
        <v>3154</v>
      </c>
      <c r="C179" s="468" t="s">
        <v>2454</v>
      </c>
      <c r="D179" s="505" t="s">
        <v>2455</v>
      </c>
      <c r="E179" s="505" t="s">
        <v>2461</v>
      </c>
      <c r="F179" s="505" t="s">
        <v>2462</v>
      </c>
    </row>
    <row r="180" spans="1:6" ht="21">
      <c r="A180" s="211" t="s">
        <v>2463</v>
      </c>
      <c r="B180" s="211" t="s">
        <v>2456</v>
      </c>
      <c r="C180" s="211"/>
      <c r="D180" s="211"/>
      <c r="E180" s="211"/>
      <c r="F180" s="211"/>
    </row>
    <row r="181" spans="1:6" s="703" customFormat="1" ht="22.5" customHeight="1">
      <c r="A181" s="1028"/>
      <c r="B181" s="1027" t="s">
        <v>2178</v>
      </c>
      <c r="C181" s="1489" t="s">
        <v>2069</v>
      </c>
      <c r="D181" s="1097" t="s">
        <v>2782</v>
      </c>
      <c r="E181" s="1265">
        <v>5</v>
      </c>
      <c r="F181" s="1265">
        <v>5</v>
      </c>
    </row>
    <row r="182" spans="1:6" s="703" customFormat="1" ht="22.5" customHeight="1">
      <c r="A182" s="1028"/>
      <c r="B182" s="1354" t="s">
        <v>1789</v>
      </c>
      <c r="C182" s="320" t="s">
        <v>1445</v>
      </c>
      <c r="D182" s="1065" t="s">
        <v>2782</v>
      </c>
      <c r="E182" s="1265">
        <v>2</v>
      </c>
      <c r="F182" s="1265">
        <v>0</v>
      </c>
    </row>
    <row r="183" spans="1:6" s="703" customFormat="1" ht="22.5" customHeight="1">
      <c r="A183" s="1028"/>
      <c r="B183" s="1040" t="s">
        <v>1790</v>
      </c>
      <c r="C183" s="1262" t="s">
        <v>2083</v>
      </c>
      <c r="D183" s="1099" t="s">
        <v>2781</v>
      </c>
      <c r="E183" s="1099" t="s">
        <v>1004</v>
      </c>
      <c r="F183" s="1099" t="s">
        <v>1004</v>
      </c>
    </row>
    <row r="184" spans="1:6" s="703" customFormat="1" ht="22.5" customHeight="1">
      <c r="A184" s="1028"/>
      <c r="B184" s="1040" t="s">
        <v>2259</v>
      </c>
      <c r="C184" s="324" t="s">
        <v>1452</v>
      </c>
      <c r="D184" s="1156" t="s">
        <v>599</v>
      </c>
      <c r="E184" s="1156" t="s">
        <v>2740</v>
      </c>
      <c r="F184" s="1156" t="s">
        <v>2740</v>
      </c>
    </row>
    <row r="185" spans="1:6" s="703" customFormat="1" ht="22.5" customHeight="1">
      <c r="A185" s="1028"/>
      <c r="B185" s="1028" t="s">
        <v>490</v>
      </c>
      <c r="C185" s="324" t="s">
        <v>1453</v>
      </c>
      <c r="D185" s="1252" t="s">
        <v>599</v>
      </c>
      <c r="E185" s="1252" t="s">
        <v>2740</v>
      </c>
      <c r="F185" s="1252" t="s">
        <v>2740</v>
      </c>
    </row>
    <row r="186" spans="1:6" s="703" customFormat="1" ht="22.5" customHeight="1">
      <c r="A186" s="1028"/>
      <c r="B186" s="758" t="s">
        <v>2086</v>
      </c>
      <c r="C186" s="365" t="s">
        <v>2065</v>
      </c>
      <c r="D186" s="1272" t="s">
        <v>599</v>
      </c>
      <c r="E186" s="1272" t="s">
        <v>600</v>
      </c>
      <c r="F186" s="1272" t="s">
        <v>2827</v>
      </c>
    </row>
    <row r="187" spans="1:6" s="703" customFormat="1" ht="22.5" customHeight="1">
      <c r="A187" s="1028"/>
      <c r="B187" s="1518" t="s">
        <v>1463</v>
      </c>
      <c r="C187" s="1062" t="s">
        <v>510</v>
      </c>
      <c r="D187" s="1157" t="s">
        <v>2783</v>
      </c>
      <c r="E187" s="1157" t="s">
        <v>3162</v>
      </c>
      <c r="F187" s="1157" t="s">
        <v>513</v>
      </c>
    </row>
    <row r="188" spans="1:6" s="703" customFormat="1" ht="22.5" customHeight="1">
      <c r="A188" s="1028"/>
      <c r="B188" s="1493"/>
      <c r="C188" s="273" t="s">
        <v>505</v>
      </c>
      <c r="D188" s="1032" t="s">
        <v>2783</v>
      </c>
      <c r="E188" s="1032" t="s">
        <v>3130</v>
      </c>
      <c r="F188" s="1032" t="s">
        <v>1032</v>
      </c>
    </row>
    <row r="189" spans="1:6" s="703" customFormat="1" ht="22.5" customHeight="1">
      <c r="A189" s="1028"/>
      <c r="B189" s="758"/>
      <c r="C189" s="273" t="s">
        <v>1581</v>
      </c>
      <c r="D189" s="1032" t="s">
        <v>2783</v>
      </c>
      <c r="E189" s="1032" t="s">
        <v>3128</v>
      </c>
      <c r="F189" s="1032" t="s">
        <v>3130</v>
      </c>
    </row>
    <row r="190" spans="1:6" s="703" customFormat="1" ht="22.5" customHeight="1">
      <c r="A190" s="1028"/>
      <c r="B190" s="1028"/>
      <c r="C190" s="273" t="s">
        <v>1582</v>
      </c>
      <c r="D190" s="1032" t="s">
        <v>2783</v>
      </c>
      <c r="E190" s="1032" t="s">
        <v>3130</v>
      </c>
      <c r="F190" s="1032" t="s">
        <v>1032</v>
      </c>
    </row>
    <row r="191" spans="1:6" s="703" customFormat="1" ht="22.5" customHeight="1">
      <c r="A191" s="1028"/>
      <c r="B191" s="758"/>
      <c r="C191" s="273" t="s">
        <v>1583</v>
      </c>
      <c r="D191" s="1272" t="s">
        <v>2783</v>
      </c>
      <c r="E191" s="1272" t="s">
        <v>1032</v>
      </c>
      <c r="F191" s="1272" t="s">
        <v>1032</v>
      </c>
    </row>
    <row r="192" spans="1:6" ht="21.75">
      <c r="A192" s="216" t="s">
        <v>2458</v>
      </c>
      <c r="B192" s="1048" t="s">
        <v>2067</v>
      </c>
      <c r="C192" s="273" t="s">
        <v>2068</v>
      </c>
      <c r="D192" s="1043">
        <v>3</v>
      </c>
      <c r="E192" s="1043">
        <v>5</v>
      </c>
      <c r="F192" s="1043">
        <v>5</v>
      </c>
    </row>
    <row r="193" spans="1:6" ht="21.75">
      <c r="A193" s="216"/>
      <c r="B193" s="1048"/>
      <c r="C193" s="273" t="s">
        <v>1586</v>
      </c>
      <c r="D193" s="1043">
        <v>3</v>
      </c>
      <c r="E193" s="1043">
        <v>90</v>
      </c>
      <c r="F193" s="1043">
        <v>100</v>
      </c>
    </row>
    <row r="194" spans="1:6" ht="21.75">
      <c r="A194" s="216"/>
      <c r="B194" s="1048"/>
      <c r="C194" s="273"/>
      <c r="D194" s="1043"/>
      <c r="E194" s="1043"/>
      <c r="F194" s="1043"/>
    </row>
    <row r="195" spans="1:6" ht="21.75">
      <c r="A195" s="216"/>
      <c r="B195" s="1048"/>
      <c r="C195" s="273"/>
      <c r="D195" s="1043"/>
      <c r="E195" s="1043"/>
      <c r="F195" s="1043"/>
    </row>
    <row r="196" spans="1:6" ht="21.75">
      <c r="A196" s="216"/>
      <c r="B196" s="1048"/>
      <c r="C196" s="273"/>
      <c r="D196" s="1043"/>
      <c r="E196" s="1043"/>
      <c r="F196" s="1043"/>
    </row>
    <row r="197" spans="1:6" ht="21.75">
      <c r="A197" s="216"/>
      <c r="B197" s="216"/>
      <c r="C197" s="273"/>
      <c r="D197" s="216"/>
      <c r="E197" s="216"/>
      <c r="F197" s="216"/>
    </row>
    <row r="198" spans="1:6" ht="21">
      <c r="A198" s="216"/>
      <c r="B198" s="216"/>
      <c r="C198" s="216"/>
      <c r="D198" s="216"/>
      <c r="E198" s="216"/>
      <c r="F198" s="216"/>
    </row>
    <row r="199" spans="1:6" ht="21">
      <c r="A199" s="261"/>
      <c r="B199" s="261"/>
      <c r="C199" s="261"/>
      <c r="D199" s="261"/>
      <c r="E199" s="261"/>
      <c r="F199" s="261"/>
    </row>
    <row r="200" spans="2:6" ht="21">
      <c r="B200" s="412"/>
      <c r="C200" s="412"/>
      <c r="D200" s="412"/>
      <c r="E200" s="412"/>
      <c r="F200" s="412"/>
    </row>
    <row r="201" spans="1:6" s="1399" customFormat="1" ht="29.25" customHeight="1">
      <c r="A201" s="1563" t="s">
        <v>2452</v>
      </c>
      <c r="B201" s="1563"/>
      <c r="C201" s="1563"/>
      <c r="D201" s="1563"/>
      <c r="E201" s="1563"/>
      <c r="F201" s="1563"/>
    </row>
    <row r="202" spans="1:6" s="1399" customFormat="1" ht="27.75" customHeight="1">
      <c r="A202" s="1564" t="s">
        <v>502</v>
      </c>
      <c r="B202" s="1564"/>
      <c r="C202" s="1564"/>
      <c r="D202" s="1564"/>
      <c r="E202" s="1564"/>
      <c r="F202" s="1564"/>
    </row>
    <row r="203" spans="1:6" s="1309" customFormat="1" ht="50.25" customHeight="1">
      <c r="A203" s="505" t="s">
        <v>2453</v>
      </c>
      <c r="B203" s="468" t="s">
        <v>3154</v>
      </c>
      <c r="C203" s="468" t="s">
        <v>2454</v>
      </c>
      <c r="D203" s="505" t="s">
        <v>2455</v>
      </c>
      <c r="E203" s="505" t="s">
        <v>2461</v>
      </c>
      <c r="F203" s="505" t="s">
        <v>2462</v>
      </c>
    </row>
    <row r="204" spans="1:6" ht="21">
      <c r="A204" s="211" t="s">
        <v>2463</v>
      </c>
      <c r="B204" s="211" t="s">
        <v>2456</v>
      </c>
      <c r="C204" s="211"/>
      <c r="D204" s="211"/>
      <c r="E204" s="211"/>
      <c r="F204" s="211"/>
    </row>
    <row r="205" spans="1:6" s="703" customFormat="1" ht="22.5" customHeight="1">
      <c r="A205" s="1028"/>
      <c r="B205" s="1027" t="s">
        <v>2178</v>
      </c>
      <c r="C205" s="1489" t="s">
        <v>2069</v>
      </c>
      <c r="D205" s="1097" t="s">
        <v>2782</v>
      </c>
      <c r="E205" s="1265">
        <v>5</v>
      </c>
      <c r="F205" s="1265">
        <v>5</v>
      </c>
    </row>
    <row r="206" spans="1:6" s="703" customFormat="1" ht="22.5" customHeight="1">
      <c r="A206" s="1028"/>
      <c r="B206" s="1354" t="s">
        <v>1789</v>
      </c>
      <c r="C206" s="320" t="s">
        <v>1445</v>
      </c>
      <c r="D206" s="1065" t="s">
        <v>2782</v>
      </c>
      <c r="E206" s="1265">
        <v>2</v>
      </c>
      <c r="F206" s="1265">
        <v>2</v>
      </c>
    </row>
    <row r="207" spans="1:6" s="703" customFormat="1" ht="22.5" customHeight="1">
      <c r="A207" s="1028"/>
      <c r="B207" s="1040" t="s">
        <v>1790</v>
      </c>
      <c r="C207" s="1262" t="s">
        <v>2083</v>
      </c>
      <c r="D207" s="1099" t="s">
        <v>2781</v>
      </c>
      <c r="E207" s="1099" t="s">
        <v>1004</v>
      </c>
      <c r="F207" s="1099" t="s">
        <v>1004</v>
      </c>
    </row>
    <row r="208" spans="1:6" s="703" customFormat="1" ht="22.5" customHeight="1">
      <c r="A208" s="1028"/>
      <c r="B208" s="1040" t="s">
        <v>2259</v>
      </c>
      <c r="C208" s="324" t="s">
        <v>1452</v>
      </c>
      <c r="D208" s="1156" t="s">
        <v>599</v>
      </c>
      <c r="E208" s="1156" t="s">
        <v>2740</v>
      </c>
      <c r="F208" s="1156" t="s">
        <v>2740</v>
      </c>
    </row>
    <row r="209" spans="1:6" s="703" customFormat="1" ht="22.5" customHeight="1">
      <c r="A209" s="1028"/>
      <c r="B209" s="1028" t="s">
        <v>490</v>
      </c>
      <c r="C209" s="324" t="s">
        <v>1453</v>
      </c>
      <c r="D209" s="1252" t="s">
        <v>599</v>
      </c>
      <c r="E209" s="1252" t="s">
        <v>2740</v>
      </c>
      <c r="F209" s="1252" t="s">
        <v>2740</v>
      </c>
    </row>
    <row r="210" spans="1:6" s="703" customFormat="1" ht="22.5" customHeight="1">
      <c r="A210" s="1028"/>
      <c r="B210" s="1493" t="s">
        <v>2084</v>
      </c>
      <c r="C210" s="1262" t="s">
        <v>503</v>
      </c>
      <c r="D210" s="1032" t="s">
        <v>2783</v>
      </c>
      <c r="E210" s="1032" t="s">
        <v>2783</v>
      </c>
      <c r="F210" s="1032" t="s">
        <v>2781</v>
      </c>
    </row>
    <row r="211" spans="1:6" s="703" customFormat="1" ht="22.5" customHeight="1">
      <c r="A211" s="1028"/>
      <c r="B211" s="758" t="s">
        <v>2085</v>
      </c>
      <c r="C211" s="1164"/>
      <c r="D211" s="1032"/>
      <c r="E211" s="1032"/>
      <c r="F211" s="1032"/>
    </row>
    <row r="212" spans="1:6" s="703" customFormat="1" ht="22.5" customHeight="1">
      <c r="A212" s="1028"/>
      <c r="B212" s="758" t="s">
        <v>2086</v>
      </c>
      <c r="C212" s="365" t="s">
        <v>2065</v>
      </c>
      <c r="D212" s="1272" t="s">
        <v>599</v>
      </c>
      <c r="E212" s="1272" t="s">
        <v>600</v>
      </c>
      <c r="F212" s="1272" t="s">
        <v>2827</v>
      </c>
    </row>
    <row r="213" spans="1:6" ht="21.75">
      <c r="A213" s="216"/>
      <c r="B213" s="216" t="s">
        <v>2457</v>
      </c>
      <c r="C213" s="273"/>
      <c r="D213" s="1043"/>
      <c r="E213" s="1043"/>
      <c r="F213" s="1043"/>
    </row>
    <row r="214" spans="1:6" s="703" customFormat="1" ht="22.5" customHeight="1">
      <c r="A214" s="1028"/>
      <c r="B214" s="1028"/>
      <c r="C214" s="324" t="s">
        <v>504</v>
      </c>
      <c r="D214" s="1044" t="s">
        <v>2783</v>
      </c>
      <c r="E214" s="1043">
        <v>3</v>
      </c>
      <c r="F214" s="1043">
        <v>1</v>
      </c>
    </row>
    <row r="215" spans="1:6" s="703" customFormat="1" ht="22.5" customHeight="1">
      <c r="A215" s="1028"/>
      <c r="B215" s="1028"/>
      <c r="C215" s="324" t="s">
        <v>546</v>
      </c>
      <c r="D215" s="1044" t="s">
        <v>2783</v>
      </c>
      <c r="E215" s="1043">
        <v>10</v>
      </c>
      <c r="F215" s="1043">
        <v>5</v>
      </c>
    </row>
    <row r="216" spans="1:6" s="703" customFormat="1" ht="22.5" customHeight="1">
      <c r="A216" s="1128"/>
      <c r="B216" s="1128"/>
      <c r="C216" s="1494"/>
      <c r="D216" s="1112"/>
      <c r="E216" s="1111"/>
      <c r="F216" s="1111"/>
    </row>
    <row r="217" spans="1:6" ht="21.75">
      <c r="A217" s="211" t="s">
        <v>2458</v>
      </c>
      <c r="B217" s="1357" t="s">
        <v>2067</v>
      </c>
      <c r="C217" s="1161" t="s">
        <v>2068</v>
      </c>
      <c r="D217" s="1081">
        <v>3</v>
      </c>
      <c r="E217" s="1081">
        <v>5</v>
      </c>
      <c r="F217" s="1081">
        <v>5</v>
      </c>
    </row>
    <row r="218" spans="1:6" ht="21.75">
      <c r="A218" s="1222"/>
      <c r="B218" s="1521"/>
      <c r="C218" s="1508"/>
      <c r="D218" s="1223"/>
      <c r="E218" s="1223"/>
      <c r="F218" s="1223"/>
    </row>
    <row r="219" spans="1:6" ht="21.75">
      <c r="A219" s="1222"/>
      <c r="B219" s="1521"/>
      <c r="C219" s="1508"/>
      <c r="D219" s="1223"/>
      <c r="E219" s="1223"/>
      <c r="F219" s="1223"/>
    </row>
    <row r="220" spans="1:6" ht="21.75">
      <c r="A220" s="1222"/>
      <c r="B220" s="1521"/>
      <c r="C220" s="1508"/>
      <c r="D220" s="1223"/>
      <c r="E220" s="1223"/>
      <c r="F220" s="1223"/>
    </row>
    <row r="221" spans="1:6" ht="21.75">
      <c r="A221" s="1222"/>
      <c r="B221" s="1521"/>
      <c r="C221" s="1508"/>
      <c r="D221" s="1223"/>
      <c r="E221" s="1223"/>
      <c r="F221" s="1223"/>
    </row>
    <row r="222" spans="1:6" ht="21.75">
      <c r="A222" s="216"/>
      <c r="B222" s="216"/>
      <c r="C222" s="273"/>
      <c r="D222" s="216"/>
      <c r="E222" s="216"/>
      <c r="F222" s="216"/>
    </row>
    <row r="223" spans="1:6" ht="21.75">
      <c r="A223" s="216"/>
      <c r="B223" s="216"/>
      <c r="C223" s="273"/>
      <c r="D223" s="216"/>
      <c r="E223" s="216"/>
      <c r="F223" s="216"/>
    </row>
    <row r="224" spans="1:6" ht="21">
      <c r="A224" s="216"/>
      <c r="B224" s="216"/>
      <c r="C224" s="216"/>
      <c r="D224" s="216"/>
      <c r="E224" s="216"/>
      <c r="F224" s="216"/>
    </row>
    <row r="225" spans="1:6" s="1399" customFormat="1" ht="29.25" customHeight="1">
      <c r="A225" s="1563" t="s">
        <v>2452</v>
      </c>
      <c r="B225" s="1563"/>
      <c r="C225" s="1563"/>
      <c r="D225" s="1563"/>
      <c r="E225" s="1563"/>
      <c r="F225" s="1563"/>
    </row>
    <row r="226" spans="1:6" s="1399" customFormat="1" ht="27.75" customHeight="1">
      <c r="A226" s="1564" t="s">
        <v>500</v>
      </c>
      <c r="B226" s="1564"/>
      <c r="C226" s="1564"/>
      <c r="D226" s="1564"/>
      <c r="E226" s="1564"/>
      <c r="F226" s="1564"/>
    </row>
    <row r="227" spans="1:6" s="1309" customFormat="1" ht="50.25" customHeight="1">
      <c r="A227" s="505" t="s">
        <v>2453</v>
      </c>
      <c r="B227" s="468" t="s">
        <v>3154</v>
      </c>
      <c r="C227" s="468" t="s">
        <v>2454</v>
      </c>
      <c r="D227" s="505" t="s">
        <v>2455</v>
      </c>
      <c r="E227" s="505" t="s">
        <v>2461</v>
      </c>
      <c r="F227" s="505" t="s">
        <v>2462</v>
      </c>
    </row>
    <row r="228" spans="1:6" ht="21">
      <c r="A228" s="211" t="s">
        <v>2463</v>
      </c>
      <c r="B228" s="211" t="s">
        <v>2456</v>
      </c>
      <c r="C228" s="211"/>
      <c r="D228" s="211"/>
      <c r="E228" s="211"/>
      <c r="F228" s="211"/>
    </row>
    <row r="229" spans="1:6" s="703" customFormat="1" ht="22.5" customHeight="1">
      <c r="A229" s="1028"/>
      <c r="B229" s="1027" t="s">
        <v>2178</v>
      </c>
      <c r="C229" s="1489" t="s">
        <v>2069</v>
      </c>
      <c r="D229" s="1097" t="s">
        <v>2782</v>
      </c>
      <c r="E229" s="1265">
        <v>5</v>
      </c>
      <c r="F229" s="1265">
        <v>5</v>
      </c>
    </row>
    <row r="230" spans="1:6" s="703" customFormat="1" ht="22.5" customHeight="1">
      <c r="A230" s="1028"/>
      <c r="B230" s="1354" t="s">
        <v>1789</v>
      </c>
      <c r="C230" s="320" t="s">
        <v>1445</v>
      </c>
      <c r="D230" s="1065" t="s">
        <v>2782</v>
      </c>
      <c r="E230" s="1265">
        <v>2</v>
      </c>
      <c r="F230" s="1265">
        <v>2</v>
      </c>
    </row>
    <row r="231" spans="1:6" s="703" customFormat="1" ht="22.5" customHeight="1">
      <c r="A231" s="1028"/>
      <c r="B231" s="1040" t="s">
        <v>1790</v>
      </c>
      <c r="C231" s="1262" t="s">
        <v>2083</v>
      </c>
      <c r="D231" s="1099" t="s">
        <v>2781</v>
      </c>
      <c r="E231" s="1099" t="s">
        <v>1004</v>
      </c>
      <c r="F231" s="1099" t="s">
        <v>1004</v>
      </c>
    </row>
    <row r="232" spans="1:6" s="703" customFormat="1" ht="22.5" customHeight="1">
      <c r="A232" s="1028"/>
      <c r="B232" s="1040" t="s">
        <v>2259</v>
      </c>
      <c r="C232" s="324" t="s">
        <v>1452</v>
      </c>
      <c r="D232" s="1156" t="s">
        <v>599</v>
      </c>
      <c r="E232" s="1156" t="s">
        <v>2740</v>
      </c>
      <c r="F232" s="1156" t="s">
        <v>2740</v>
      </c>
    </row>
    <row r="233" spans="1:6" s="703" customFormat="1" ht="22.5" customHeight="1">
      <c r="A233" s="1028"/>
      <c r="B233" s="1028" t="s">
        <v>490</v>
      </c>
      <c r="C233" s="324" t="s">
        <v>1453</v>
      </c>
      <c r="D233" s="1252" t="s">
        <v>599</v>
      </c>
      <c r="E233" s="1252" t="s">
        <v>2740</v>
      </c>
      <c r="F233" s="1252" t="s">
        <v>2740</v>
      </c>
    </row>
    <row r="234" spans="1:6" s="703" customFormat="1" ht="22.5" customHeight="1">
      <c r="A234" s="1028"/>
      <c r="B234" s="1493" t="s">
        <v>2084</v>
      </c>
      <c r="C234" s="1262" t="s">
        <v>503</v>
      </c>
      <c r="D234" s="1032" t="s">
        <v>2783</v>
      </c>
      <c r="E234" s="1032" t="s">
        <v>2783</v>
      </c>
      <c r="F234" s="1032" t="s">
        <v>2781</v>
      </c>
    </row>
    <row r="235" spans="1:6" s="703" customFormat="1" ht="22.5" customHeight="1">
      <c r="A235" s="1028"/>
      <c r="B235" s="758" t="s">
        <v>2085</v>
      </c>
      <c r="C235" s="1164"/>
      <c r="D235" s="1032"/>
      <c r="E235" s="1032"/>
      <c r="F235" s="1032"/>
    </row>
    <row r="236" spans="1:6" s="703" customFormat="1" ht="22.5" customHeight="1">
      <c r="A236" s="1028"/>
      <c r="B236" s="758" t="s">
        <v>2086</v>
      </c>
      <c r="C236" s="365" t="s">
        <v>2065</v>
      </c>
      <c r="D236" s="1272" t="s">
        <v>599</v>
      </c>
      <c r="E236" s="1272" t="s">
        <v>600</v>
      </c>
      <c r="F236" s="1272" t="s">
        <v>2827</v>
      </c>
    </row>
    <row r="237" spans="1:6" ht="21.75">
      <c r="A237" s="216"/>
      <c r="B237" s="216" t="s">
        <v>2457</v>
      </c>
      <c r="C237" s="273"/>
      <c r="D237" s="1043"/>
      <c r="E237" s="1043"/>
      <c r="F237" s="1043"/>
    </row>
    <row r="238" spans="1:6" s="703" customFormat="1" ht="22.5" customHeight="1">
      <c r="A238" s="1028"/>
      <c r="B238" s="1028"/>
      <c r="C238" s="324" t="s">
        <v>504</v>
      </c>
      <c r="D238" s="1044" t="s">
        <v>2783</v>
      </c>
      <c r="E238" s="1043">
        <v>3</v>
      </c>
      <c r="F238" s="1043">
        <v>1</v>
      </c>
    </row>
    <row r="239" spans="1:6" s="703" customFormat="1" ht="22.5" customHeight="1">
      <c r="A239" s="1028"/>
      <c r="B239" s="1028"/>
      <c r="C239" s="324" t="s">
        <v>546</v>
      </c>
      <c r="D239" s="1044" t="s">
        <v>2783</v>
      </c>
      <c r="E239" s="1043">
        <v>10</v>
      </c>
      <c r="F239" s="1043">
        <v>5</v>
      </c>
    </row>
    <row r="240" spans="1:6" s="703" customFormat="1" ht="22.5" customHeight="1">
      <c r="A240" s="1128"/>
      <c r="B240" s="1128"/>
      <c r="C240" s="1494"/>
      <c r="D240" s="1112"/>
      <c r="E240" s="1111"/>
      <c r="F240" s="1111"/>
    </row>
    <row r="241" spans="1:6" ht="21.75">
      <c r="A241" s="211" t="s">
        <v>2458</v>
      </c>
      <c r="B241" s="1357" t="s">
        <v>2067</v>
      </c>
      <c r="C241" s="1161" t="s">
        <v>2068</v>
      </c>
      <c r="D241" s="1081">
        <v>3</v>
      </c>
      <c r="E241" s="1081">
        <v>5</v>
      </c>
      <c r="F241" s="1081">
        <v>5</v>
      </c>
    </row>
    <row r="242" spans="1:6" ht="21.75">
      <c r="A242" s="216"/>
      <c r="B242" s="216"/>
      <c r="C242" s="273"/>
      <c r="D242" s="216"/>
      <c r="E242" s="216"/>
      <c r="F242" s="216"/>
    </row>
    <row r="243" spans="1:6" ht="21">
      <c r="A243" s="216"/>
      <c r="B243" s="216"/>
      <c r="C243" s="216"/>
      <c r="D243" s="216"/>
      <c r="E243" s="216"/>
      <c r="F243" s="216"/>
    </row>
    <row r="244" spans="1:6" ht="21">
      <c r="A244" s="216"/>
      <c r="B244" s="216"/>
      <c r="C244" s="216"/>
      <c r="D244" s="216"/>
      <c r="E244" s="216"/>
      <c r="F244" s="216"/>
    </row>
    <row r="245" spans="1:6" ht="21">
      <c r="A245" s="261"/>
      <c r="B245" s="261"/>
      <c r="C245" s="261"/>
      <c r="D245" s="261"/>
      <c r="E245" s="261"/>
      <c r="F245" s="261"/>
    </row>
    <row r="246" spans="1:6" ht="21">
      <c r="A246" s="412"/>
      <c r="B246" s="412"/>
      <c r="C246" s="412"/>
      <c r="D246" s="412"/>
      <c r="E246" s="412"/>
      <c r="F246" s="412"/>
    </row>
    <row r="247" spans="1:6" ht="21">
      <c r="A247" s="412"/>
      <c r="B247" s="412"/>
      <c r="C247" s="412"/>
      <c r="D247" s="412"/>
      <c r="E247" s="412"/>
      <c r="F247" s="412"/>
    </row>
    <row r="248" spans="2:6" ht="21">
      <c r="B248" s="412"/>
      <c r="C248" s="412"/>
      <c r="D248" s="412"/>
      <c r="E248" s="412"/>
      <c r="F248" s="412"/>
    </row>
    <row r="249" spans="1:6" s="1399" customFormat="1" ht="29.25" customHeight="1">
      <c r="A249" s="1563" t="s">
        <v>2452</v>
      </c>
      <c r="B249" s="1563"/>
      <c r="C249" s="1563"/>
      <c r="D249" s="1563"/>
      <c r="E249" s="1563"/>
      <c r="F249" s="1563"/>
    </row>
    <row r="250" spans="1:6" s="1399" customFormat="1" ht="27.75" customHeight="1">
      <c r="A250" s="1564" t="s">
        <v>501</v>
      </c>
      <c r="B250" s="1564"/>
      <c r="C250" s="1564"/>
      <c r="D250" s="1564"/>
      <c r="E250" s="1564"/>
      <c r="F250" s="1564"/>
    </row>
    <row r="251" spans="1:6" s="1309" customFormat="1" ht="50.25" customHeight="1">
      <c r="A251" s="505" t="s">
        <v>2453</v>
      </c>
      <c r="B251" s="468" t="s">
        <v>3154</v>
      </c>
      <c r="C251" s="468" t="s">
        <v>2454</v>
      </c>
      <c r="D251" s="505" t="s">
        <v>2455</v>
      </c>
      <c r="E251" s="505" t="s">
        <v>2461</v>
      </c>
      <c r="F251" s="505" t="s">
        <v>2462</v>
      </c>
    </row>
    <row r="252" spans="1:6" ht="21">
      <c r="A252" s="211" t="s">
        <v>2463</v>
      </c>
      <c r="B252" s="211" t="s">
        <v>2456</v>
      </c>
      <c r="C252" s="211"/>
      <c r="D252" s="211"/>
      <c r="E252" s="211"/>
      <c r="F252" s="211"/>
    </row>
    <row r="253" spans="1:6" s="703" customFormat="1" ht="22.5" customHeight="1">
      <c r="A253" s="1028"/>
      <c r="B253" s="1027" t="s">
        <v>2178</v>
      </c>
      <c r="C253" s="1489" t="s">
        <v>2069</v>
      </c>
      <c r="D253" s="1097" t="s">
        <v>2782</v>
      </c>
      <c r="E253" s="1265">
        <v>5</v>
      </c>
      <c r="F253" s="1265">
        <v>5</v>
      </c>
    </row>
    <row r="254" spans="1:6" s="703" customFormat="1" ht="22.5" customHeight="1">
      <c r="A254" s="1028"/>
      <c r="B254" s="1354" t="s">
        <v>1789</v>
      </c>
      <c r="C254" s="320" t="s">
        <v>1445</v>
      </c>
      <c r="D254" s="1065" t="s">
        <v>2782</v>
      </c>
      <c r="E254" s="1265">
        <v>2</v>
      </c>
      <c r="F254" s="1265">
        <v>2</v>
      </c>
    </row>
    <row r="255" spans="1:6" s="703" customFormat="1" ht="22.5" customHeight="1">
      <c r="A255" s="1028"/>
      <c r="B255" s="1040" t="s">
        <v>1790</v>
      </c>
      <c r="C255" s="1262" t="s">
        <v>2083</v>
      </c>
      <c r="D255" s="1099" t="s">
        <v>2781</v>
      </c>
      <c r="E255" s="1099" t="s">
        <v>1004</v>
      </c>
      <c r="F255" s="1099" t="s">
        <v>1004</v>
      </c>
    </row>
    <row r="256" spans="1:6" s="703" customFormat="1" ht="22.5" customHeight="1">
      <c r="A256" s="1028"/>
      <c r="B256" s="1040" t="s">
        <v>2259</v>
      </c>
      <c r="C256" s="324" t="s">
        <v>1452</v>
      </c>
      <c r="D256" s="1156" t="s">
        <v>599</v>
      </c>
      <c r="E256" s="1156" t="s">
        <v>2740</v>
      </c>
      <c r="F256" s="1156" t="s">
        <v>2740</v>
      </c>
    </row>
    <row r="257" spans="1:6" s="703" customFormat="1" ht="22.5" customHeight="1">
      <c r="A257" s="1028"/>
      <c r="B257" s="1028" t="s">
        <v>490</v>
      </c>
      <c r="C257" s="324" t="s">
        <v>1453</v>
      </c>
      <c r="D257" s="1252" t="s">
        <v>599</v>
      </c>
      <c r="E257" s="1252" t="s">
        <v>2740</v>
      </c>
      <c r="F257" s="1252" t="s">
        <v>2740</v>
      </c>
    </row>
    <row r="258" spans="1:6" s="703" customFormat="1" ht="22.5" customHeight="1">
      <c r="A258" s="1028"/>
      <c r="B258" s="1493" t="s">
        <v>2084</v>
      </c>
      <c r="C258" s="1262" t="s">
        <v>503</v>
      </c>
      <c r="D258" s="1032" t="s">
        <v>2783</v>
      </c>
      <c r="E258" s="1032" t="s">
        <v>2783</v>
      </c>
      <c r="F258" s="1032" t="s">
        <v>2781</v>
      </c>
    </row>
    <row r="259" spans="1:6" s="703" customFormat="1" ht="22.5" customHeight="1">
      <c r="A259" s="1028"/>
      <c r="B259" s="758" t="s">
        <v>2085</v>
      </c>
      <c r="C259" s="1164"/>
      <c r="D259" s="1032"/>
      <c r="E259" s="1032"/>
      <c r="F259" s="1032"/>
    </row>
    <row r="260" spans="1:6" s="703" customFormat="1" ht="22.5" customHeight="1">
      <c r="A260" s="1028"/>
      <c r="B260" s="758" t="s">
        <v>2086</v>
      </c>
      <c r="C260" s="365" t="s">
        <v>2065</v>
      </c>
      <c r="D260" s="1272" t="s">
        <v>599</v>
      </c>
      <c r="E260" s="1272" t="s">
        <v>600</v>
      </c>
      <c r="F260" s="1272" t="s">
        <v>2827</v>
      </c>
    </row>
    <row r="261" spans="1:6" ht="21.75">
      <c r="A261" s="216"/>
      <c r="B261" s="216" t="s">
        <v>2457</v>
      </c>
      <c r="C261" s="273"/>
      <c r="D261" s="1043"/>
      <c r="E261" s="1043"/>
      <c r="F261" s="1043"/>
    </row>
    <row r="262" spans="1:6" s="703" customFormat="1" ht="22.5" customHeight="1">
      <c r="A262" s="1028"/>
      <c r="B262" s="1028"/>
      <c r="C262" s="324" t="s">
        <v>504</v>
      </c>
      <c r="D262" s="1044" t="s">
        <v>2783</v>
      </c>
      <c r="E262" s="1043">
        <v>3</v>
      </c>
      <c r="F262" s="1043">
        <v>1</v>
      </c>
    </row>
    <row r="263" spans="1:6" s="703" customFormat="1" ht="22.5" customHeight="1">
      <c r="A263" s="1028"/>
      <c r="B263" s="1028"/>
      <c r="C263" s="324" t="s">
        <v>2075</v>
      </c>
      <c r="D263" s="1044" t="s">
        <v>2783</v>
      </c>
      <c r="E263" s="1043">
        <v>10</v>
      </c>
      <c r="F263" s="1043">
        <v>5</v>
      </c>
    </row>
    <row r="264" spans="1:6" s="703" customFormat="1" ht="22.5" customHeight="1">
      <c r="A264" s="1128"/>
      <c r="B264" s="1128"/>
      <c r="C264" s="1494"/>
      <c r="D264" s="1112"/>
      <c r="E264" s="1111"/>
      <c r="F264" s="1111"/>
    </row>
    <row r="265" spans="1:6" ht="21.75">
      <c r="A265" s="211" t="s">
        <v>2458</v>
      </c>
      <c r="B265" s="1357" t="s">
        <v>2067</v>
      </c>
      <c r="C265" s="1161" t="s">
        <v>2068</v>
      </c>
      <c r="D265" s="1081">
        <v>3</v>
      </c>
      <c r="E265" s="1081">
        <v>5</v>
      </c>
      <c r="F265" s="1081">
        <v>5</v>
      </c>
    </row>
    <row r="266" spans="1:6" ht="21.75">
      <c r="A266" s="216"/>
      <c r="B266" s="216"/>
      <c r="C266" s="273"/>
      <c r="D266" s="216"/>
      <c r="E266" s="216"/>
      <c r="F266" s="216"/>
    </row>
    <row r="267" spans="1:6" ht="21">
      <c r="A267" s="216"/>
      <c r="B267" s="216"/>
      <c r="C267" s="216"/>
      <c r="D267" s="216"/>
      <c r="E267" s="216"/>
      <c r="F267" s="216"/>
    </row>
    <row r="268" spans="1:6" ht="21">
      <c r="A268" s="216"/>
      <c r="B268" s="216"/>
      <c r="C268" s="216"/>
      <c r="D268" s="216"/>
      <c r="E268" s="216"/>
      <c r="F268" s="216"/>
    </row>
    <row r="269" spans="1:6" ht="21">
      <c r="A269" s="216"/>
      <c r="B269" s="216"/>
      <c r="C269" s="216"/>
      <c r="D269" s="216"/>
      <c r="E269" s="216"/>
      <c r="F269" s="216"/>
    </row>
    <row r="270" spans="1:6" ht="21">
      <c r="A270" s="261"/>
      <c r="B270" s="261"/>
      <c r="C270" s="261"/>
      <c r="D270" s="261"/>
      <c r="E270" s="261"/>
      <c r="F270" s="261"/>
    </row>
    <row r="271" spans="1:6" ht="21">
      <c r="A271" s="412"/>
      <c r="B271" s="412"/>
      <c r="C271" s="412"/>
      <c r="D271" s="412"/>
      <c r="E271" s="412"/>
      <c r="F271" s="412"/>
    </row>
    <row r="272" spans="2:6" ht="21">
      <c r="B272" s="412"/>
      <c r="C272" s="412"/>
      <c r="D272" s="412"/>
      <c r="E272" s="412"/>
      <c r="F272" s="412"/>
    </row>
    <row r="273" spans="1:6" ht="21">
      <c r="A273" s="412"/>
      <c r="B273" s="412"/>
      <c r="C273" s="412"/>
      <c r="D273" s="412"/>
      <c r="E273" s="412"/>
      <c r="F273" s="412"/>
    </row>
    <row r="274" spans="1:6" ht="21">
      <c r="A274" s="412"/>
      <c r="B274" s="412"/>
      <c r="C274" s="412"/>
      <c r="D274" s="412"/>
      <c r="E274" s="412"/>
      <c r="F274" s="412"/>
    </row>
    <row r="275" spans="1:6" ht="21">
      <c r="A275" s="412"/>
      <c r="B275" s="412"/>
      <c r="C275" s="412"/>
      <c r="D275" s="412"/>
      <c r="E275" s="412"/>
      <c r="F275" s="412"/>
    </row>
    <row r="276" spans="1:6" ht="21">
      <c r="A276" s="412"/>
      <c r="B276" s="412"/>
      <c r="C276" s="412"/>
      <c r="D276" s="412"/>
      <c r="E276" s="412"/>
      <c r="F276" s="412"/>
    </row>
    <row r="277" spans="1:6" ht="21">
      <c r="A277" s="412"/>
      <c r="B277" s="412"/>
      <c r="C277" s="412"/>
      <c r="D277" s="412"/>
      <c r="E277" s="412"/>
      <c r="F277" s="412"/>
    </row>
    <row r="278" spans="1:6" ht="21">
      <c r="A278" s="412"/>
      <c r="B278" s="412"/>
      <c r="C278" s="412"/>
      <c r="D278" s="412"/>
      <c r="E278" s="412"/>
      <c r="F278" s="412"/>
    </row>
    <row r="279" ht="21">
      <c r="C279" s="1488" t="s">
        <v>2766</v>
      </c>
    </row>
    <row r="280" ht="21">
      <c r="C280" s="40" t="s">
        <v>2543</v>
      </c>
    </row>
    <row r="281" ht="21">
      <c r="C281" s="40" t="s">
        <v>2767</v>
      </c>
    </row>
    <row r="282" ht="21">
      <c r="C282" s="40" t="s">
        <v>2768</v>
      </c>
    </row>
    <row r="283" ht="21">
      <c r="C283" s="40" t="s">
        <v>2771</v>
      </c>
    </row>
    <row r="284" ht="21">
      <c r="C284" s="40" t="s">
        <v>2544</v>
      </c>
    </row>
    <row r="285" ht="21">
      <c r="C285" s="40" t="s">
        <v>2769</v>
      </c>
    </row>
    <row r="286" ht="21">
      <c r="C286" s="40" t="s">
        <v>2770</v>
      </c>
    </row>
    <row r="288" ht="21">
      <c r="C288" s="1488" t="s">
        <v>2772</v>
      </c>
    </row>
    <row r="289" ht="21">
      <c r="C289" s="40" t="s">
        <v>2773</v>
      </c>
    </row>
    <row r="290" ht="21">
      <c r="C290" s="40" t="s">
        <v>2774</v>
      </c>
    </row>
    <row r="291" ht="21">
      <c r="C291" s="40" t="s">
        <v>2775</v>
      </c>
    </row>
    <row r="292" ht="21">
      <c r="C292" s="40" t="s">
        <v>1584</v>
      </c>
    </row>
  </sheetData>
  <mergeCells count="20">
    <mergeCell ref="A201:F201"/>
    <mergeCell ref="A202:F202"/>
    <mergeCell ref="A1:F1"/>
    <mergeCell ref="A2:F2"/>
    <mergeCell ref="A52:F52"/>
    <mergeCell ref="A53:F53"/>
    <mergeCell ref="A77:F77"/>
    <mergeCell ref="A78:F78"/>
    <mergeCell ref="A102:F102"/>
    <mergeCell ref="A103:F103"/>
    <mergeCell ref="A225:F225"/>
    <mergeCell ref="A226:F226"/>
    <mergeCell ref="A249:F249"/>
    <mergeCell ref="A250:F250"/>
    <mergeCell ref="A177:F177"/>
    <mergeCell ref="A178:F178"/>
    <mergeCell ref="A127:F127"/>
    <mergeCell ref="A128:F128"/>
    <mergeCell ref="A152:F152"/>
    <mergeCell ref="A153:F153"/>
  </mergeCells>
  <printOptions/>
  <pageMargins left="0.5511811023622047" right="0.35433070866141736" top="0.984251968503937" bottom="0.3937007874015748" header="0.5118110236220472" footer="0.3937007874015748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O52"/>
  <sheetViews>
    <sheetView workbookViewId="0" topLeftCell="A7">
      <selection activeCell="A19" sqref="A19"/>
    </sheetView>
  </sheetViews>
  <sheetFormatPr defaultColWidth="9.140625" defaultRowHeight="12.75"/>
  <cols>
    <col min="1" max="1" width="58.421875" style="0" customWidth="1"/>
    <col min="5" max="9" width="4.140625" style="0" customWidth="1"/>
    <col min="10" max="10" width="4.00390625" style="0" customWidth="1"/>
    <col min="11" max="11" width="3.7109375" style="0" customWidth="1"/>
    <col min="12" max="13" width="4.140625" style="0" customWidth="1"/>
    <col min="14" max="14" width="4.00390625" style="0" customWidth="1"/>
    <col min="15" max="15" width="3.57421875" style="0" customWidth="1"/>
  </cols>
  <sheetData>
    <row r="1" spans="1:15" ht="29.25">
      <c r="A1" s="1622" t="s">
        <v>1664</v>
      </c>
      <c r="B1" s="1622"/>
      <c r="C1" s="1622"/>
      <c r="D1" s="1622"/>
      <c r="E1" s="1622"/>
      <c r="F1" s="1622"/>
      <c r="G1" s="1622"/>
      <c r="H1" s="1565"/>
      <c r="I1" s="1565"/>
      <c r="O1" t="s">
        <v>3118</v>
      </c>
    </row>
    <row r="2" spans="1:9" ht="21">
      <c r="A2" s="1606" t="s">
        <v>377</v>
      </c>
      <c r="B2" s="1611" t="s">
        <v>1771</v>
      </c>
      <c r="C2" s="1609" t="s">
        <v>268</v>
      </c>
      <c r="D2" s="1615" t="s">
        <v>1772</v>
      </c>
      <c r="E2" s="1609" t="s">
        <v>1720</v>
      </c>
      <c r="F2" s="1609"/>
      <c r="G2" s="1609"/>
      <c r="H2" s="1609"/>
      <c r="I2" s="1609"/>
    </row>
    <row r="3" spans="1:15" ht="21">
      <c r="A3" s="1607"/>
      <c r="B3" s="1612"/>
      <c r="C3" s="1610"/>
      <c r="D3" s="1617"/>
      <c r="E3" s="1079">
        <v>1</v>
      </c>
      <c r="F3" s="1079">
        <v>2</v>
      </c>
      <c r="G3" s="1131">
        <v>3</v>
      </c>
      <c r="H3" s="1131">
        <v>4</v>
      </c>
      <c r="I3" s="1131">
        <v>5</v>
      </c>
      <c r="J3" t="s">
        <v>64</v>
      </c>
      <c r="K3" t="s">
        <v>65</v>
      </c>
      <c r="L3" t="s">
        <v>66</v>
      </c>
      <c r="M3" t="s">
        <v>67</v>
      </c>
      <c r="N3" t="s">
        <v>68</v>
      </c>
      <c r="O3" t="s">
        <v>69</v>
      </c>
    </row>
    <row r="4" spans="1:9" ht="23.25">
      <c r="A4" s="207" t="s">
        <v>63</v>
      </c>
      <c r="B4" s="211"/>
      <c r="C4" s="1081"/>
      <c r="D4" s="1295"/>
      <c r="E4" s="211"/>
      <c r="F4" s="211"/>
      <c r="G4" s="211"/>
      <c r="H4" s="211"/>
      <c r="I4" s="211"/>
    </row>
    <row r="5" spans="1:9" ht="21.75">
      <c r="A5" s="1262" t="s">
        <v>802</v>
      </c>
      <c r="B5" s="1262"/>
      <c r="C5" s="1099" t="s">
        <v>1043</v>
      </c>
      <c r="D5" s="368" t="s">
        <v>600</v>
      </c>
      <c r="E5" s="1099" t="s">
        <v>2844</v>
      </c>
      <c r="F5" s="1099" t="s">
        <v>2836</v>
      </c>
      <c r="G5" s="1099" t="s">
        <v>1043</v>
      </c>
      <c r="H5" s="1099" t="s">
        <v>2841</v>
      </c>
      <c r="I5" s="1099" t="s">
        <v>1041</v>
      </c>
    </row>
    <row r="6" spans="1:9" ht="23.25">
      <c r="A6" s="307" t="s">
        <v>2546</v>
      </c>
      <c r="B6" s="1081"/>
      <c r="C6" s="1081"/>
      <c r="D6" s="1256"/>
      <c r="E6" s="211"/>
      <c r="F6" s="211"/>
      <c r="G6" s="211"/>
      <c r="H6" s="211"/>
      <c r="I6" s="211"/>
    </row>
    <row r="7" spans="1:9" ht="21">
      <c r="A7" s="1224" t="s">
        <v>811</v>
      </c>
      <c r="B7" s="1224"/>
      <c r="C7" s="1096">
        <v>0.85</v>
      </c>
      <c r="D7" s="1276">
        <v>2</v>
      </c>
      <c r="E7" s="1097" t="s">
        <v>3129</v>
      </c>
      <c r="F7" s="1097" t="s">
        <v>328</v>
      </c>
      <c r="G7" s="1097" t="s">
        <v>3130</v>
      </c>
      <c r="H7" s="1097" t="s">
        <v>2795</v>
      </c>
      <c r="I7" s="1097" t="s">
        <v>1040</v>
      </c>
    </row>
    <row r="8" spans="1:9" ht="21">
      <c r="A8" s="1224" t="s">
        <v>812</v>
      </c>
      <c r="B8" s="1224"/>
      <c r="C8" s="1096">
        <v>0.7</v>
      </c>
      <c r="D8" s="1276">
        <v>1</v>
      </c>
      <c r="E8" s="1097" t="s">
        <v>3128</v>
      </c>
      <c r="F8" s="1097" t="s">
        <v>2796</v>
      </c>
      <c r="G8" s="1097" t="s">
        <v>3129</v>
      </c>
      <c r="H8" s="1097" t="s">
        <v>328</v>
      </c>
      <c r="I8" s="1097" t="s">
        <v>3130</v>
      </c>
    </row>
    <row r="9" spans="1:9" ht="21.75">
      <c r="A9" s="365" t="s">
        <v>813</v>
      </c>
      <c r="B9" s="365"/>
      <c r="C9" s="1031">
        <v>0.8</v>
      </c>
      <c r="D9" s="368" t="s">
        <v>2782</v>
      </c>
      <c r="E9" s="1032" t="s">
        <v>2796</v>
      </c>
      <c r="F9" s="1032" t="s">
        <v>3129</v>
      </c>
      <c r="G9" s="1032" t="s">
        <v>328</v>
      </c>
      <c r="H9" s="1032" t="s">
        <v>3130</v>
      </c>
      <c r="I9" s="1032" t="s">
        <v>2795</v>
      </c>
    </row>
    <row r="10" spans="1:9" ht="43.5">
      <c r="A10" s="1177" t="s">
        <v>814</v>
      </c>
      <c r="B10" s="1177"/>
      <c r="C10" s="1032" t="s">
        <v>2781</v>
      </c>
      <c r="D10" s="285">
        <v>2</v>
      </c>
      <c r="E10" s="1032"/>
      <c r="F10" s="1032"/>
      <c r="G10" s="1032"/>
      <c r="H10" s="1032"/>
      <c r="I10" s="1032"/>
    </row>
    <row r="11" spans="1:9" ht="21.75">
      <c r="A11" s="1177" t="s">
        <v>96</v>
      </c>
      <c r="B11" s="1177"/>
      <c r="C11" s="1032"/>
      <c r="D11" s="285"/>
      <c r="E11" s="1032"/>
      <c r="F11" s="1032"/>
      <c r="G11" s="1032"/>
      <c r="H11" s="1032"/>
      <c r="I11" s="1032"/>
    </row>
    <row r="12" spans="1:9" ht="21.75">
      <c r="A12" s="1177" t="s">
        <v>815</v>
      </c>
      <c r="B12" s="1177" t="s">
        <v>1004</v>
      </c>
      <c r="C12" s="1032" t="s">
        <v>2781</v>
      </c>
      <c r="D12" s="285">
        <v>1</v>
      </c>
      <c r="E12" s="1032" t="s">
        <v>2781</v>
      </c>
      <c r="F12" s="1032"/>
      <c r="G12" s="1032"/>
      <c r="H12" s="1032"/>
      <c r="I12" s="1032" t="s">
        <v>600</v>
      </c>
    </row>
    <row r="13" spans="1:9" ht="21.75">
      <c r="A13" s="1177" t="s">
        <v>97</v>
      </c>
      <c r="B13" s="1177"/>
      <c r="C13" s="1032"/>
      <c r="D13" s="285"/>
      <c r="E13" s="1032"/>
      <c r="F13" s="1032"/>
      <c r="G13" s="1032"/>
      <c r="H13" s="1032"/>
      <c r="I13" s="1032"/>
    </row>
    <row r="14" spans="1:9" ht="21">
      <c r="A14" s="1231" t="s">
        <v>819</v>
      </c>
      <c r="B14" s="1231"/>
      <c r="C14" s="1098" t="s">
        <v>2797</v>
      </c>
      <c r="D14" s="1284" t="s">
        <v>2782</v>
      </c>
      <c r="E14" s="1032" t="s">
        <v>599</v>
      </c>
      <c r="F14" s="1032" t="s">
        <v>2783</v>
      </c>
      <c r="G14" s="1032" t="s">
        <v>2782</v>
      </c>
      <c r="H14" s="1032" t="s">
        <v>2781</v>
      </c>
      <c r="I14" s="1032" t="s">
        <v>2740</v>
      </c>
    </row>
    <row r="15" spans="1:9" ht="21">
      <c r="A15" s="1229" t="s">
        <v>820</v>
      </c>
      <c r="B15" s="1229"/>
      <c r="C15" s="1098" t="s">
        <v>2797</v>
      </c>
      <c r="D15" s="1275" t="s">
        <v>2782</v>
      </c>
      <c r="E15" s="1098" t="s">
        <v>599</v>
      </c>
      <c r="F15" s="1098" t="s">
        <v>2783</v>
      </c>
      <c r="G15" s="1098" t="s">
        <v>2782</v>
      </c>
      <c r="H15" s="1098" t="s">
        <v>2781</v>
      </c>
      <c r="I15" s="1098" t="s">
        <v>2740</v>
      </c>
    </row>
    <row r="16" spans="1:9" ht="21.75">
      <c r="A16" s="1195" t="s">
        <v>821</v>
      </c>
      <c r="B16" s="1195"/>
      <c r="C16" s="1191" t="s">
        <v>2800</v>
      </c>
      <c r="D16" s="1301">
        <v>2</v>
      </c>
      <c r="E16" s="1191" t="s">
        <v>2803</v>
      </c>
      <c r="F16" s="1191" t="s">
        <v>2804</v>
      </c>
      <c r="G16" s="1191" t="s">
        <v>2800</v>
      </c>
      <c r="H16" s="1191" t="s">
        <v>2801</v>
      </c>
      <c r="I16" s="1191" t="s">
        <v>2802</v>
      </c>
    </row>
    <row r="17" spans="1:9" ht="21">
      <c r="A17" s="1232" t="s">
        <v>822</v>
      </c>
      <c r="B17" s="1229"/>
      <c r="C17" s="1052">
        <v>0</v>
      </c>
      <c r="D17" s="1281">
        <v>1</v>
      </c>
      <c r="E17" s="1061" t="s">
        <v>2777</v>
      </c>
      <c r="F17" s="1061" t="s">
        <v>3071</v>
      </c>
      <c r="G17" s="1061" t="s">
        <v>3072</v>
      </c>
      <c r="H17" s="1061" t="s">
        <v>3073</v>
      </c>
      <c r="I17" s="1061" t="s">
        <v>2740</v>
      </c>
    </row>
    <row r="18" spans="1:9" ht="21">
      <c r="A18" s="1232" t="s">
        <v>823</v>
      </c>
      <c r="B18" s="1232"/>
      <c r="C18" s="1030">
        <v>0</v>
      </c>
      <c r="D18" s="1281">
        <v>1</v>
      </c>
      <c r="E18" s="1061" t="s">
        <v>2777</v>
      </c>
      <c r="F18" s="1061" t="s">
        <v>3071</v>
      </c>
      <c r="G18" s="1061" t="s">
        <v>3072</v>
      </c>
      <c r="H18" s="1061" t="s">
        <v>3073</v>
      </c>
      <c r="I18" s="1032" t="s">
        <v>2740</v>
      </c>
    </row>
    <row r="19" spans="1:9" ht="21">
      <c r="A19" s="1232" t="s">
        <v>824</v>
      </c>
      <c r="B19" s="1232"/>
      <c r="C19" s="1055">
        <v>0.012</v>
      </c>
      <c r="D19" s="1281">
        <v>1.5</v>
      </c>
      <c r="E19" s="1032" t="s">
        <v>2809</v>
      </c>
      <c r="F19" s="1032" t="s">
        <v>2808</v>
      </c>
      <c r="G19" s="1032" t="s">
        <v>2807</v>
      </c>
      <c r="H19" s="1032" t="s">
        <v>2806</v>
      </c>
      <c r="I19" s="1032" t="s">
        <v>2781</v>
      </c>
    </row>
    <row r="20" spans="1:9" ht="21">
      <c r="A20" s="1232" t="s">
        <v>825</v>
      </c>
      <c r="B20" s="1232"/>
      <c r="C20" s="1031">
        <v>0.01</v>
      </c>
      <c r="D20" s="1281">
        <v>1.5</v>
      </c>
      <c r="E20" s="1032" t="s">
        <v>2807</v>
      </c>
      <c r="F20" s="1032" t="s">
        <v>2806</v>
      </c>
      <c r="G20" s="1032" t="s">
        <v>2781</v>
      </c>
      <c r="H20" s="1032" t="s">
        <v>2805</v>
      </c>
      <c r="I20" s="1032" t="s">
        <v>2804</v>
      </c>
    </row>
    <row r="21" spans="1:9" ht="21">
      <c r="A21" s="1232" t="s">
        <v>826</v>
      </c>
      <c r="B21" s="1232"/>
      <c r="C21" s="1031">
        <v>0</v>
      </c>
      <c r="D21" s="1281">
        <v>1</v>
      </c>
      <c r="E21" s="1032" t="s">
        <v>2777</v>
      </c>
      <c r="F21" s="1032" t="s">
        <v>3071</v>
      </c>
      <c r="G21" s="1032" t="s">
        <v>3072</v>
      </c>
      <c r="H21" s="1032" t="s">
        <v>3073</v>
      </c>
      <c r="I21" s="1032" t="s">
        <v>2740</v>
      </c>
    </row>
    <row r="22" spans="1:9" ht="21">
      <c r="A22" s="1232" t="s">
        <v>827</v>
      </c>
      <c r="B22" s="1232"/>
      <c r="C22" s="1052">
        <v>0</v>
      </c>
      <c r="D22" s="1281">
        <v>1</v>
      </c>
      <c r="E22" s="1032" t="s">
        <v>2777</v>
      </c>
      <c r="F22" s="1032" t="s">
        <v>3071</v>
      </c>
      <c r="G22" s="1032" t="s">
        <v>3072</v>
      </c>
      <c r="H22" s="1032" t="s">
        <v>3073</v>
      </c>
      <c r="I22" s="1061" t="s">
        <v>2740</v>
      </c>
    </row>
    <row r="23" spans="1:9" ht="21">
      <c r="A23" s="1233" t="s">
        <v>832</v>
      </c>
      <c r="B23" s="1233"/>
      <c r="C23" s="1031" t="s">
        <v>1546</v>
      </c>
      <c r="D23" s="1279">
        <v>2</v>
      </c>
      <c r="E23" s="1032" t="s">
        <v>599</v>
      </c>
      <c r="F23" s="1032" t="s">
        <v>2783</v>
      </c>
      <c r="G23" s="1032" t="s">
        <v>2782</v>
      </c>
      <c r="H23" s="1032" t="s">
        <v>2781</v>
      </c>
      <c r="I23" s="1032" t="s">
        <v>2740</v>
      </c>
    </row>
    <row r="24" spans="1:9" ht="21">
      <c r="A24" s="1232" t="s">
        <v>833</v>
      </c>
      <c r="B24" s="1232"/>
      <c r="C24" s="1031" t="s">
        <v>1546</v>
      </c>
      <c r="D24" s="1281">
        <v>2</v>
      </c>
      <c r="E24" s="1032" t="s">
        <v>599</v>
      </c>
      <c r="F24" s="1032" t="s">
        <v>2783</v>
      </c>
      <c r="G24" s="1032" t="s">
        <v>2782</v>
      </c>
      <c r="H24" s="1032" t="s">
        <v>2781</v>
      </c>
      <c r="I24" s="1032" t="s">
        <v>2740</v>
      </c>
    </row>
    <row r="25" spans="1:9" ht="21.75">
      <c r="A25" s="291" t="s">
        <v>834</v>
      </c>
      <c r="B25" s="291"/>
      <c r="C25" s="1039">
        <v>9</v>
      </c>
      <c r="D25" s="292">
        <v>2</v>
      </c>
      <c r="E25" s="1032" t="s">
        <v>2810</v>
      </c>
      <c r="F25" s="1032" t="s">
        <v>2816</v>
      </c>
      <c r="G25" s="1032" t="s">
        <v>2815</v>
      </c>
      <c r="H25" s="1032" t="s">
        <v>2814</v>
      </c>
      <c r="I25" s="1032" t="s">
        <v>2813</v>
      </c>
    </row>
    <row r="26" spans="1:9" ht="21">
      <c r="A26" s="1232" t="s">
        <v>835</v>
      </c>
      <c r="B26" s="1232"/>
      <c r="C26" s="1030" t="s">
        <v>1030</v>
      </c>
      <c r="D26" s="1281">
        <v>2</v>
      </c>
      <c r="E26" s="1032" t="s">
        <v>599</v>
      </c>
      <c r="F26" s="1032" t="s">
        <v>2783</v>
      </c>
      <c r="G26" s="1032" t="s">
        <v>2782</v>
      </c>
      <c r="H26" s="1032" t="s">
        <v>2781</v>
      </c>
      <c r="I26" s="1032" t="s">
        <v>2740</v>
      </c>
    </row>
    <row r="27" spans="1:9" ht="21">
      <c r="A27" s="1232" t="s">
        <v>2765</v>
      </c>
      <c r="B27" s="1232"/>
      <c r="C27" s="1030"/>
      <c r="D27" s="1281"/>
      <c r="E27" s="1032"/>
      <c r="F27" s="1032"/>
      <c r="G27" s="1032"/>
      <c r="H27" s="1032"/>
      <c r="I27" s="1032"/>
    </row>
    <row r="28" spans="1:9" ht="21.75">
      <c r="A28" s="291" t="s">
        <v>836</v>
      </c>
      <c r="B28" s="291"/>
      <c r="C28" s="1039">
        <v>20</v>
      </c>
      <c r="D28" s="292">
        <v>2.5</v>
      </c>
      <c r="E28" s="1032" t="s">
        <v>2824</v>
      </c>
      <c r="F28" s="1032" t="s">
        <v>2825</v>
      </c>
      <c r="G28" s="1032" t="s">
        <v>2826</v>
      </c>
      <c r="H28" s="1032" t="s">
        <v>2816</v>
      </c>
      <c r="I28" s="1032" t="s">
        <v>2823</v>
      </c>
    </row>
    <row r="29" spans="1:9" ht="21">
      <c r="A29" s="1233" t="s">
        <v>837</v>
      </c>
      <c r="B29" s="1233"/>
      <c r="C29" s="1265">
        <v>2</v>
      </c>
      <c r="D29" s="1279">
        <v>2</v>
      </c>
      <c r="E29" s="1065" t="s">
        <v>599</v>
      </c>
      <c r="F29" s="1065" t="s">
        <v>2783</v>
      </c>
      <c r="G29" s="1065" t="s">
        <v>2782</v>
      </c>
      <c r="H29" s="1065" t="s">
        <v>2781</v>
      </c>
      <c r="I29" s="1065" t="s">
        <v>2740</v>
      </c>
    </row>
    <row r="30" spans="1:9" ht="21">
      <c r="A30" s="1233" t="s">
        <v>839</v>
      </c>
      <c r="B30" s="1233"/>
      <c r="C30" s="1265">
        <v>4</v>
      </c>
      <c r="D30" s="1279">
        <v>0.5</v>
      </c>
      <c r="E30" s="1065" t="s">
        <v>2782</v>
      </c>
      <c r="F30" s="1065" t="s">
        <v>2783</v>
      </c>
      <c r="G30" s="1065" t="s">
        <v>599</v>
      </c>
      <c r="H30" s="1065" t="s">
        <v>600</v>
      </c>
      <c r="I30" s="1065" t="s">
        <v>3192</v>
      </c>
    </row>
    <row r="31" spans="1:9" ht="46.5">
      <c r="A31" s="307" t="s">
        <v>1774</v>
      </c>
      <c r="B31" s="1081"/>
      <c r="C31" s="1081"/>
      <c r="D31" s="1300"/>
      <c r="E31" s="211"/>
      <c r="F31" s="211"/>
      <c r="G31" s="211"/>
      <c r="H31" s="211"/>
      <c r="I31" s="211"/>
    </row>
    <row r="32" spans="1:9" ht="21.75">
      <c r="A32" s="273" t="s">
        <v>845</v>
      </c>
      <c r="B32" s="273"/>
      <c r="C32" s="1152">
        <v>3</v>
      </c>
      <c r="D32" s="1285">
        <v>3.5</v>
      </c>
      <c r="E32" s="1097" t="s">
        <v>3187</v>
      </c>
      <c r="F32" s="1097" t="s">
        <v>3188</v>
      </c>
      <c r="G32" s="1097" t="s">
        <v>3189</v>
      </c>
      <c r="H32" s="1097" t="s">
        <v>3186</v>
      </c>
      <c r="I32" s="1097" t="s">
        <v>2783</v>
      </c>
    </row>
    <row r="33" spans="1:9" ht="21.75">
      <c r="A33" s="364" t="s">
        <v>846</v>
      </c>
      <c r="B33" s="364"/>
      <c r="C33" s="1152">
        <v>100</v>
      </c>
      <c r="D33" s="1278">
        <v>3</v>
      </c>
      <c r="E33" s="1097" t="s">
        <v>3128</v>
      </c>
      <c r="F33" s="1097" t="s">
        <v>3129</v>
      </c>
      <c r="G33" s="1097" t="s">
        <v>3130</v>
      </c>
      <c r="H33" s="1097" t="s">
        <v>1040</v>
      </c>
      <c r="I33" s="1097" t="s">
        <v>1032</v>
      </c>
    </row>
    <row r="34" spans="1:9" ht="21.75">
      <c r="A34" s="364" t="s">
        <v>847</v>
      </c>
      <c r="B34" s="364"/>
      <c r="C34" s="1152">
        <v>3</v>
      </c>
      <c r="D34" s="1278">
        <v>3</v>
      </c>
      <c r="E34" s="1097" t="s">
        <v>2781</v>
      </c>
      <c r="F34" s="1097" t="s">
        <v>2782</v>
      </c>
      <c r="G34" s="1097" t="s">
        <v>2783</v>
      </c>
      <c r="H34" s="1097" t="s">
        <v>599</v>
      </c>
      <c r="I34" s="1097" t="s">
        <v>600</v>
      </c>
    </row>
    <row r="35" spans="1:9" ht="23.25">
      <c r="A35" s="1249" t="s">
        <v>848</v>
      </c>
      <c r="B35" s="1249"/>
      <c r="C35" s="1157" t="s">
        <v>3204</v>
      </c>
      <c r="D35" s="1281">
        <v>2</v>
      </c>
      <c r="E35" s="1157" t="s">
        <v>2781</v>
      </c>
      <c r="F35" s="1157" t="s">
        <v>600</v>
      </c>
      <c r="G35" s="1157" t="s">
        <v>2827</v>
      </c>
      <c r="H35" s="1157" t="s">
        <v>2815</v>
      </c>
      <c r="I35" s="1157" t="s">
        <v>2826</v>
      </c>
    </row>
    <row r="36" spans="1:9" ht="21">
      <c r="A36" s="1249" t="s">
        <v>850</v>
      </c>
      <c r="B36" s="1249"/>
      <c r="C36" s="1043">
        <v>0</v>
      </c>
      <c r="D36" s="1281">
        <v>2</v>
      </c>
      <c r="E36" s="1044" t="s">
        <v>599</v>
      </c>
      <c r="F36" s="1044" t="s">
        <v>2783</v>
      </c>
      <c r="G36" s="1044" t="s">
        <v>2782</v>
      </c>
      <c r="H36" s="1044" t="s">
        <v>2781</v>
      </c>
      <c r="I36" s="1044" t="s">
        <v>2740</v>
      </c>
    </row>
    <row r="37" spans="1:9" ht="21">
      <c r="A37" s="1249" t="s">
        <v>851</v>
      </c>
      <c r="B37" s="1249"/>
      <c r="C37" s="1043" t="s">
        <v>2818</v>
      </c>
      <c r="D37" s="1281">
        <v>2</v>
      </c>
      <c r="E37" s="1044" t="s">
        <v>2843</v>
      </c>
      <c r="F37" s="1044" t="s">
        <v>2814</v>
      </c>
      <c r="G37" s="1044" t="s">
        <v>2827</v>
      </c>
      <c r="H37" s="1044" t="s">
        <v>2811</v>
      </c>
      <c r="I37" s="1044" t="s">
        <v>3192</v>
      </c>
    </row>
    <row r="38" spans="1:9" ht="21">
      <c r="A38" s="1534" t="s">
        <v>852</v>
      </c>
      <c r="B38" s="1534"/>
      <c r="C38" s="1535" t="s">
        <v>325</v>
      </c>
      <c r="D38" s="1536">
        <v>2</v>
      </c>
      <c r="E38" s="1535" t="s">
        <v>3170</v>
      </c>
      <c r="F38" s="1535" t="s">
        <v>3169</v>
      </c>
      <c r="G38" s="1535" t="s">
        <v>325</v>
      </c>
      <c r="H38" s="1535" t="s">
        <v>3167</v>
      </c>
      <c r="I38" s="1032" t="s">
        <v>3168</v>
      </c>
    </row>
    <row r="39" spans="1:9" ht="21">
      <c r="A39" s="1557"/>
      <c r="B39" s="1557"/>
      <c r="C39" s="1558"/>
      <c r="D39" s="1559"/>
      <c r="E39" s="1558"/>
      <c r="F39" s="1558"/>
      <c r="G39" s="1558"/>
      <c r="H39" s="1558"/>
      <c r="I39" s="1457"/>
    </row>
    <row r="40" spans="1:9" ht="23.25">
      <c r="A40" s="1268" t="s">
        <v>1775</v>
      </c>
      <c r="B40" s="1223"/>
      <c r="C40" s="1223"/>
      <c r="D40" s="1302"/>
      <c r="E40" s="1222"/>
      <c r="F40" s="1222"/>
      <c r="G40" s="1222"/>
      <c r="H40" s="1222"/>
      <c r="I40" s="1222"/>
    </row>
    <row r="41" spans="1:9" ht="21.75">
      <c r="A41" s="1173" t="s">
        <v>853</v>
      </c>
      <c r="B41" s="1173"/>
      <c r="C41" s="1104" t="s">
        <v>3130</v>
      </c>
      <c r="D41" s="1287" t="s">
        <v>2782</v>
      </c>
      <c r="E41" s="1104" t="s">
        <v>3129</v>
      </c>
      <c r="F41" s="1104" t="s">
        <v>328</v>
      </c>
      <c r="G41" s="1104" t="s">
        <v>3130</v>
      </c>
      <c r="H41" s="1104" t="s">
        <v>2795</v>
      </c>
      <c r="I41" s="1104" t="s">
        <v>1040</v>
      </c>
    </row>
    <row r="42" spans="1:9" ht="23.25">
      <c r="A42" s="1232" t="s">
        <v>854</v>
      </c>
      <c r="B42" s="1173"/>
      <c r="C42" s="1253" t="s">
        <v>2818</v>
      </c>
      <c r="D42" s="1281">
        <v>1</v>
      </c>
      <c r="E42" s="1156" t="s">
        <v>2821</v>
      </c>
      <c r="F42" s="1156" t="s">
        <v>2822</v>
      </c>
      <c r="G42" s="1156" t="s">
        <v>2818</v>
      </c>
      <c r="H42" s="1156" t="s">
        <v>2819</v>
      </c>
      <c r="I42" s="1156" t="s">
        <v>2820</v>
      </c>
    </row>
    <row r="43" spans="1:9" ht="23.25">
      <c r="A43" s="1232" t="s">
        <v>0</v>
      </c>
      <c r="B43" s="1173"/>
      <c r="C43" s="1251" t="s">
        <v>3157</v>
      </c>
      <c r="D43" s="1281">
        <v>1.5</v>
      </c>
      <c r="E43" s="1252" t="s">
        <v>2847</v>
      </c>
      <c r="F43" s="1252" t="s">
        <v>2848</v>
      </c>
      <c r="G43" s="1252" t="s">
        <v>3157</v>
      </c>
      <c r="H43" s="1252" t="s">
        <v>2851</v>
      </c>
      <c r="I43" s="1252" t="s">
        <v>2852</v>
      </c>
    </row>
    <row r="44" spans="1:9" ht="21.75">
      <c r="A44" s="1260" t="s">
        <v>1</v>
      </c>
      <c r="B44" s="1173"/>
      <c r="C44" s="1099" t="s">
        <v>1040</v>
      </c>
      <c r="D44" s="1288" t="s">
        <v>2782</v>
      </c>
      <c r="E44" s="1099" t="s">
        <v>3130</v>
      </c>
      <c r="F44" s="1099" t="s">
        <v>2795</v>
      </c>
      <c r="G44" s="1099" t="s">
        <v>1040</v>
      </c>
      <c r="H44" s="1099" t="s">
        <v>325</v>
      </c>
      <c r="I44" s="1099" t="s">
        <v>1032</v>
      </c>
    </row>
    <row r="45" spans="1:9" ht="21.75">
      <c r="A45" s="365" t="s">
        <v>2</v>
      </c>
      <c r="B45" s="1173"/>
      <c r="C45" s="1272" t="s">
        <v>1040</v>
      </c>
      <c r="D45" s="368" t="s">
        <v>3147</v>
      </c>
      <c r="E45" s="1272" t="s">
        <v>3130</v>
      </c>
      <c r="F45" s="1272" t="s">
        <v>2795</v>
      </c>
      <c r="G45" s="1272" t="s">
        <v>1040</v>
      </c>
      <c r="H45" s="1272" t="s">
        <v>325</v>
      </c>
      <c r="I45" s="1272" t="s">
        <v>1032</v>
      </c>
    </row>
    <row r="46" spans="1:9" ht="42">
      <c r="A46" s="1260" t="s">
        <v>3</v>
      </c>
      <c r="B46" s="1260"/>
      <c r="C46" s="1099" t="s">
        <v>1030</v>
      </c>
      <c r="D46" s="1288" t="s">
        <v>3148</v>
      </c>
      <c r="E46" s="1099" t="s">
        <v>799</v>
      </c>
      <c r="F46" s="1099" t="s">
        <v>1493</v>
      </c>
      <c r="G46" s="1099" t="s">
        <v>1493</v>
      </c>
      <c r="H46" s="1099" t="s">
        <v>1493</v>
      </c>
      <c r="I46" s="1099" t="s">
        <v>800</v>
      </c>
    </row>
    <row r="47" spans="1:9" ht="21.75">
      <c r="A47" s="1260" t="s">
        <v>4</v>
      </c>
      <c r="B47" s="1217"/>
      <c r="C47" s="1099" t="s">
        <v>1030</v>
      </c>
      <c r="D47" s="1288" t="s">
        <v>2782</v>
      </c>
      <c r="E47" s="1099" t="s">
        <v>2740</v>
      </c>
      <c r="F47" s="1099" t="s">
        <v>2781</v>
      </c>
      <c r="G47" s="1099" t="s">
        <v>2782</v>
      </c>
      <c r="H47" s="1099" t="s">
        <v>2783</v>
      </c>
      <c r="I47" s="1099" t="s">
        <v>599</v>
      </c>
    </row>
    <row r="48" spans="1:9" ht="21.75">
      <c r="A48" s="1181" t="s">
        <v>5</v>
      </c>
      <c r="B48" s="1260"/>
      <c r="C48" s="1099" t="s">
        <v>3130</v>
      </c>
      <c r="D48" s="1289">
        <v>2</v>
      </c>
      <c r="E48" s="1099" t="s">
        <v>3128</v>
      </c>
      <c r="F48" s="1099" t="s">
        <v>3129</v>
      </c>
      <c r="G48" s="1099" t="s">
        <v>3130</v>
      </c>
      <c r="H48" s="1099" t="s">
        <v>1040</v>
      </c>
      <c r="I48" s="1099" t="s">
        <v>1032</v>
      </c>
    </row>
    <row r="49" spans="1:9" ht="21.75">
      <c r="A49" s="1182" t="s">
        <v>88</v>
      </c>
      <c r="B49" s="1181"/>
      <c r="C49" s="1099"/>
      <c r="D49" s="1289"/>
      <c r="E49" s="1099"/>
      <c r="F49" s="1099"/>
      <c r="G49" s="1099"/>
      <c r="H49" s="1099"/>
      <c r="I49" s="1099"/>
    </row>
    <row r="50" spans="1:9" ht="21.75">
      <c r="A50" s="1538" t="s">
        <v>6</v>
      </c>
      <c r="B50" s="1182"/>
      <c r="C50" s="1099" t="s">
        <v>3129</v>
      </c>
      <c r="D50" s="1289">
        <v>1.5</v>
      </c>
      <c r="E50" s="1099" t="s">
        <v>3128</v>
      </c>
      <c r="F50" s="1099" t="s">
        <v>2796</v>
      </c>
      <c r="G50" s="1099" t="s">
        <v>3129</v>
      </c>
      <c r="H50" s="1099" t="s">
        <v>328</v>
      </c>
      <c r="I50" s="1099" t="s">
        <v>3130</v>
      </c>
    </row>
    <row r="51" spans="1:9" ht="21.75">
      <c r="A51" s="91"/>
      <c r="B51" s="1181"/>
      <c r="C51" s="1099"/>
      <c r="D51" s="1289"/>
      <c r="E51" s="1099"/>
      <c r="F51" s="1099"/>
      <c r="G51" s="1099"/>
      <c r="H51" s="1099"/>
      <c r="I51" s="1099"/>
    </row>
    <row r="52" spans="1:9" ht="21">
      <c r="A52" s="91"/>
      <c r="B52" s="261"/>
      <c r="C52" s="1111"/>
      <c r="D52" s="1111"/>
      <c r="E52" s="261"/>
      <c r="F52" s="261"/>
      <c r="G52" s="261"/>
      <c r="H52" s="261"/>
      <c r="I52" s="261"/>
    </row>
  </sheetData>
  <mergeCells count="6">
    <mergeCell ref="A1:I1"/>
    <mergeCell ref="A2:A3"/>
    <mergeCell ref="B2:B3"/>
    <mergeCell ref="C2:C3"/>
    <mergeCell ref="D2:D3"/>
    <mergeCell ref="E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J133"/>
  <sheetViews>
    <sheetView workbookViewId="0" topLeftCell="A28">
      <selection activeCell="J85" sqref="J85"/>
    </sheetView>
  </sheetViews>
  <sheetFormatPr defaultColWidth="9.140625" defaultRowHeight="12.75"/>
  <cols>
    <col min="1" max="1" width="58.421875" style="0" customWidth="1"/>
    <col min="5" max="9" width="4.140625" style="0" customWidth="1"/>
    <col min="10" max="10" width="24.140625" style="0" customWidth="1"/>
  </cols>
  <sheetData>
    <row r="1" spans="1:10" ht="29.25">
      <c r="A1" s="1622" t="s">
        <v>1664</v>
      </c>
      <c r="B1" s="1622"/>
      <c r="C1" s="1622"/>
      <c r="D1" s="1622"/>
      <c r="E1" s="1622"/>
      <c r="F1" s="1622"/>
      <c r="G1" s="1622"/>
      <c r="H1" s="1565"/>
      <c r="I1" s="1565"/>
      <c r="J1" s="1565"/>
    </row>
    <row r="2" spans="1:10" ht="21">
      <c r="A2" s="1606" t="s">
        <v>377</v>
      </c>
      <c r="B2" s="1611" t="s">
        <v>1771</v>
      </c>
      <c r="C2" s="1609" t="s">
        <v>268</v>
      </c>
      <c r="D2" s="1615" t="s">
        <v>1772</v>
      </c>
      <c r="E2" s="1609" t="s">
        <v>1720</v>
      </c>
      <c r="F2" s="1609"/>
      <c r="G2" s="1609"/>
      <c r="H2" s="1609"/>
      <c r="I2" s="1609"/>
      <c r="J2" s="1585" t="s">
        <v>2364</v>
      </c>
    </row>
    <row r="3" spans="1:10" ht="21">
      <c r="A3" s="1607"/>
      <c r="B3" s="1612"/>
      <c r="C3" s="1610"/>
      <c r="D3" s="1617"/>
      <c r="E3" s="1079">
        <v>1</v>
      </c>
      <c r="F3" s="1079">
        <v>2</v>
      </c>
      <c r="G3" s="1131">
        <v>3</v>
      </c>
      <c r="H3" s="1131">
        <v>4</v>
      </c>
      <c r="I3" s="1131">
        <v>5</v>
      </c>
      <c r="J3" s="1586"/>
    </row>
    <row r="4" spans="1:10" ht="23.25">
      <c r="A4" s="207" t="s">
        <v>2545</v>
      </c>
      <c r="B4" s="211"/>
      <c r="C4" s="1081"/>
      <c r="D4" s="1295"/>
      <c r="E4" s="211"/>
      <c r="F4" s="211"/>
      <c r="G4" s="211"/>
      <c r="H4" s="211"/>
      <c r="I4" s="211"/>
      <c r="J4" s="1469"/>
    </row>
    <row r="5" spans="1:10" ht="21.75">
      <c r="A5" s="1262" t="s">
        <v>802</v>
      </c>
      <c r="B5" s="1262"/>
      <c r="C5" s="1099" t="s">
        <v>1043</v>
      </c>
      <c r="D5" s="368" t="s">
        <v>2782</v>
      </c>
      <c r="E5" s="1099" t="s">
        <v>2844</v>
      </c>
      <c r="F5" s="1099" t="s">
        <v>2836</v>
      </c>
      <c r="G5" s="1099" t="s">
        <v>1043</v>
      </c>
      <c r="H5" s="1099" t="s">
        <v>2841</v>
      </c>
      <c r="I5" s="1099" t="s">
        <v>1041</v>
      </c>
      <c r="J5" s="1470" t="s">
        <v>1665</v>
      </c>
    </row>
    <row r="6" spans="1:10" ht="21.75">
      <c r="A6" s="324"/>
      <c r="B6" s="324"/>
      <c r="C6" s="1054"/>
      <c r="D6" s="1299"/>
      <c r="E6" s="1061"/>
      <c r="F6" s="1061"/>
      <c r="G6" s="1061"/>
      <c r="H6" s="1061"/>
      <c r="I6" s="1061"/>
      <c r="J6" s="1460"/>
    </row>
    <row r="7" spans="1:10" ht="21">
      <c r="A7" s="1233" t="s">
        <v>803</v>
      </c>
      <c r="B7" s="1233"/>
      <c r="C7" s="1030" t="s">
        <v>631</v>
      </c>
      <c r="D7" s="1279">
        <v>2</v>
      </c>
      <c r="E7" s="1032" t="s">
        <v>2843</v>
      </c>
      <c r="F7" s="1032" t="s">
        <v>2814</v>
      </c>
      <c r="G7" s="1032" t="s">
        <v>2827</v>
      </c>
      <c r="H7" s="1032" t="s">
        <v>2811</v>
      </c>
      <c r="I7" s="1032" t="s">
        <v>3192</v>
      </c>
      <c r="J7" s="1472" t="s">
        <v>1666</v>
      </c>
    </row>
    <row r="8" spans="1:10" ht="21">
      <c r="A8" s="1243" t="s">
        <v>1295</v>
      </c>
      <c r="B8" s="1243"/>
      <c r="C8" s="1031"/>
      <c r="D8" s="1280"/>
      <c r="E8" s="1032"/>
      <c r="F8" s="1032"/>
      <c r="G8" s="1032"/>
      <c r="H8" s="1032"/>
      <c r="I8" s="1032"/>
      <c r="J8" s="1473"/>
    </row>
    <row r="9" spans="1:10" ht="21">
      <c r="A9" s="1233" t="s">
        <v>804</v>
      </c>
      <c r="B9" s="1233"/>
      <c r="C9" s="1030" t="s">
        <v>631</v>
      </c>
      <c r="D9" s="1279">
        <v>2</v>
      </c>
      <c r="E9" s="1032" t="s">
        <v>2843</v>
      </c>
      <c r="F9" s="1032" t="s">
        <v>2814</v>
      </c>
      <c r="G9" s="1032" t="s">
        <v>2827</v>
      </c>
      <c r="H9" s="1032" t="s">
        <v>2811</v>
      </c>
      <c r="I9" s="1032" t="s">
        <v>3192</v>
      </c>
      <c r="J9" s="1472" t="s">
        <v>1666</v>
      </c>
    </row>
    <row r="10" spans="1:10" ht="21">
      <c r="A10" s="1243" t="s">
        <v>925</v>
      </c>
      <c r="B10" s="1243"/>
      <c r="C10" s="1030"/>
      <c r="D10" s="1280"/>
      <c r="E10" s="1032"/>
      <c r="F10" s="1032"/>
      <c r="G10" s="1032"/>
      <c r="H10" s="1032"/>
      <c r="I10" s="1032"/>
      <c r="J10" s="1472"/>
    </row>
    <row r="11" spans="1:10" ht="21">
      <c r="A11" s="1233" t="s">
        <v>805</v>
      </c>
      <c r="B11" s="1233"/>
      <c r="C11" s="1030" t="s">
        <v>631</v>
      </c>
      <c r="D11" s="1279">
        <v>2</v>
      </c>
      <c r="E11" s="1032" t="s">
        <v>2843</v>
      </c>
      <c r="F11" s="1032" t="s">
        <v>2814</v>
      </c>
      <c r="G11" s="1032" t="s">
        <v>2827</v>
      </c>
      <c r="H11" s="1032" t="s">
        <v>2811</v>
      </c>
      <c r="I11" s="1032" t="s">
        <v>3192</v>
      </c>
      <c r="J11" s="1472" t="s">
        <v>1666</v>
      </c>
    </row>
    <row r="12" spans="1:10" ht="21">
      <c r="A12" s="1243" t="s">
        <v>806</v>
      </c>
      <c r="B12" s="1233"/>
      <c r="C12" s="1030" t="s">
        <v>631</v>
      </c>
      <c r="D12" s="1280">
        <v>1</v>
      </c>
      <c r="E12" s="1032" t="s">
        <v>2843</v>
      </c>
      <c r="F12" s="1032" t="s">
        <v>2814</v>
      </c>
      <c r="G12" s="1032" t="s">
        <v>2827</v>
      </c>
      <c r="H12" s="1032" t="s">
        <v>2811</v>
      </c>
      <c r="I12" s="1032" t="s">
        <v>3192</v>
      </c>
      <c r="J12" s="1472" t="s">
        <v>1666</v>
      </c>
    </row>
    <row r="13" spans="1:10" ht="21">
      <c r="A13" s="1243" t="s">
        <v>1243</v>
      </c>
      <c r="B13" s="1243"/>
      <c r="C13" s="1030"/>
      <c r="D13" s="1280"/>
      <c r="E13" s="1032"/>
      <c r="F13" s="1032"/>
      <c r="G13" s="1032"/>
      <c r="H13" s="1032"/>
      <c r="I13" s="1032"/>
      <c r="J13" s="1472"/>
    </row>
    <row r="14" spans="1:10" ht="21.75">
      <c r="A14" s="1537" t="s">
        <v>807</v>
      </c>
      <c r="B14" s="1243"/>
      <c r="C14" s="1030" t="s">
        <v>808</v>
      </c>
      <c r="D14" s="1280">
        <v>1</v>
      </c>
      <c r="E14" s="1032" t="s">
        <v>2844</v>
      </c>
      <c r="F14" s="1032" t="s">
        <v>2828</v>
      </c>
      <c r="G14" s="1032" t="s">
        <v>2826</v>
      </c>
      <c r="H14" s="1032" t="s">
        <v>2815</v>
      </c>
      <c r="I14" s="1032" t="s">
        <v>2827</v>
      </c>
      <c r="J14" s="1472" t="s">
        <v>1667</v>
      </c>
    </row>
    <row r="15" spans="1:10" ht="21.75">
      <c r="A15" s="291" t="s">
        <v>809</v>
      </c>
      <c r="B15" s="291"/>
      <c r="C15" s="1030">
        <v>45</v>
      </c>
      <c r="D15" s="292">
        <v>2</v>
      </c>
      <c r="E15" s="1032" t="s">
        <v>2836</v>
      </c>
      <c r="F15" s="1032" t="s">
        <v>1043</v>
      </c>
      <c r="G15" s="1032" t="s">
        <v>2841</v>
      </c>
      <c r="H15" s="1032" t="s">
        <v>1041</v>
      </c>
      <c r="I15" s="1032" t="s">
        <v>2842</v>
      </c>
      <c r="J15" s="1472" t="s">
        <v>41</v>
      </c>
    </row>
    <row r="16" spans="1:10" ht="21.75">
      <c r="A16" s="1537"/>
      <c r="B16" s="1537"/>
      <c r="C16" s="1554"/>
      <c r="D16" s="1555"/>
      <c r="E16" s="1457"/>
      <c r="F16" s="1457"/>
      <c r="G16" s="1457"/>
      <c r="H16" s="1457"/>
      <c r="I16" s="1457"/>
      <c r="J16" s="1556"/>
    </row>
    <row r="17" spans="1:10" ht="23.25">
      <c r="A17" s="307" t="s">
        <v>2546</v>
      </c>
      <c r="B17" s="1081"/>
      <c r="C17" s="1081"/>
      <c r="D17" s="1256"/>
      <c r="E17" s="211"/>
      <c r="F17" s="211"/>
      <c r="G17" s="211"/>
      <c r="H17" s="211"/>
      <c r="I17" s="211"/>
      <c r="J17" s="1469"/>
    </row>
    <row r="18" spans="1:10" ht="21">
      <c r="A18" s="1224" t="s">
        <v>810</v>
      </c>
      <c r="B18" s="1224"/>
      <c r="C18" s="1096">
        <v>0.8</v>
      </c>
      <c r="D18" s="1276">
        <v>2</v>
      </c>
      <c r="E18" s="1097" t="s">
        <v>2796</v>
      </c>
      <c r="F18" s="1097" t="s">
        <v>3129</v>
      </c>
      <c r="G18" s="1097" t="s">
        <v>328</v>
      </c>
      <c r="H18" s="1097" t="s">
        <v>3130</v>
      </c>
      <c r="I18" s="1097" t="s">
        <v>2795</v>
      </c>
      <c r="J18" s="1471" t="s">
        <v>1668</v>
      </c>
    </row>
    <row r="19" spans="1:10" ht="21">
      <c r="A19" s="1225"/>
      <c r="B19" s="1225"/>
      <c r="C19" s="1152"/>
      <c r="D19" s="1276"/>
      <c r="E19" s="1097"/>
      <c r="F19" s="1097"/>
      <c r="G19" s="1097"/>
      <c r="H19" s="1097"/>
      <c r="I19" s="1097"/>
      <c r="J19" s="1471"/>
    </row>
    <row r="20" spans="1:10" ht="21">
      <c r="A20" s="1224" t="s">
        <v>811</v>
      </c>
      <c r="B20" s="1224"/>
      <c r="C20" s="1096">
        <v>0.85</v>
      </c>
      <c r="D20" s="1276">
        <v>2</v>
      </c>
      <c r="E20" s="1097" t="s">
        <v>3129</v>
      </c>
      <c r="F20" s="1097" t="s">
        <v>328</v>
      </c>
      <c r="G20" s="1097" t="s">
        <v>3130</v>
      </c>
      <c r="H20" s="1097" t="s">
        <v>2795</v>
      </c>
      <c r="I20" s="1097" t="s">
        <v>1040</v>
      </c>
      <c r="J20" s="1472" t="s">
        <v>1669</v>
      </c>
    </row>
    <row r="21" spans="1:10" ht="37.5">
      <c r="A21" s="1224" t="s">
        <v>812</v>
      </c>
      <c r="B21" s="1224"/>
      <c r="C21" s="1096">
        <v>0.7</v>
      </c>
      <c r="D21" s="1276">
        <v>1</v>
      </c>
      <c r="E21" s="1097" t="s">
        <v>3128</v>
      </c>
      <c r="F21" s="1097" t="s">
        <v>2796</v>
      </c>
      <c r="G21" s="1097" t="s">
        <v>3129</v>
      </c>
      <c r="H21" s="1097" t="s">
        <v>328</v>
      </c>
      <c r="I21" s="1097" t="s">
        <v>3130</v>
      </c>
      <c r="J21" s="1470" t="s">
        <v>1670</v>
      </c>
    </row>
    <row r="22" spans="1:10" ht="21.75">
      <c r="A22" s="365" t="s">
        <v>813</v>
      </c>
      <c r="B22" s="365"/>
      <c r="C22" s="1031">
        <v>0.8</v>
      </c>
      <c r="D22" s="368" t="s">
        <v>2782</v>
      </c>
      <c r="E22" s="1032" t="s">
        <v>2796</v>
      </c>
      <c r="F22" s="1032" t="s">
        <v>3129</v>
      </c>
      <c r="G22" s="1032" t="s">
        <v>328</v>
      </c>
      <c r="H22" s="1032" t="s">
        <v>3130</v>
      </c>
      <c r="I22" s="1032" t="s">
        <v>2795</v>
      </c>
      <c r="J22" s="1470" t="s">
        <v>1671</v>
      </c>
    </row>
    <row r="23" spans="1:10" ht="43.5">
      <c r="A23" s="1177" t="s">
        <v>814</v>
      </c>
      <c r="B23" s="1177"/>
      <c r="C23" s="1032" t="s">
        <v>2781</v>
      </c>
      <c r="D23" s="285">
        <v>2</v>
      </c>
      <c r="E23" s="1032"/>
      <c r="F23" s="1032"/>
      <c r="G23" s="1032"/>
      <c r="H23" s="1032"/>
      <c r="I23" s="1032"/>
      <c r="J23" s="1470" t="s">
        <v>1672</v>
      </c>
    </row>
    <row r="24" spans="1:10" ht="21.75">
      <c r="A24" s="1177" t="s">
        <v>96</v>
      </c>
      <c r="B24" s="1177"/>
      <c r="C24" s="1032"/>
      <c r="D24" s="285"/>
      <c r="E24" s="1032"/>
      <c r="F24" s="1032"/>
      <c r="G24" s="1032"/>
      <c r="H24" s="1032"/>
      <c r="I24" s="1032"/>
      <c r="J24" s="1470"/>
    </row>
    <row r="25" spans="1:10" ht="21.75">
      <c r="A25" s="1177" t="s">
        <v>815</v>
      </c>
      <c r="B25" s="1177" t="s">
        <v>1004</v>
      </c>
      <c r="C25" s="1032" t="s">
        <v>2781</v>
      </c>
      <c r="D25" s="285">
        <v>1</v>
      </c>
      <c r="E25" s="1032" t="s">
        <v>2781</v>
      </c>
      <c r="F25" s="1032"/>
      <c r="G25" s="1032"/>
      <c r="H25" s="1032"/>
      <c r="I25" s="1032" t="s">
        <v>600</v>
      </c>
      <c r="J25" s="1470" t="s">
        <v>43</v>
      </c>
    </row>
    <row r="26" spans="1:10" ht="21.75">
      <c r="A26" s="1177" t="s">
        <v>97</v>
      </c>
      <c r="B26" s="1177"/>
      <c r="C26" s="1032"/>
      <c r="D26" s="285"/>
      <c r="E26" s="1032"/>
      <c r="F26" s="1032"/>
      <c r="G26" s="1032"/>
      <c r="H26" s="1032"/>
      <c r="I26" s="1032"/>
      <c r="J26" s="1470"/>
    </row>
    <row r="27" spans="1:10" ht="37.5">
      <c r="A27" s="1177" t="s">
        <v>816</v>
      </c>
      <c r="B27" s="1177"/>
      <c r="C27" s="1032"/>
      <c r="D27" s="285">
        <v>0.5</v>
      </c>
      <c r="E27" s="1032"/>
      <c r="F27" s="1032"/>
      <c r="G27" s="1032"/>
      <c r="H27" s="1032"/>
      <c r="I27" s="1032"/>
      <c r="J27" s="1470" t="s">
        <v>1673</v>
      </c>
    </row>
    <row r="28" spans="1:10" ht="37.5">
      <c r="A28" s="1177" t="s">
        <v>817</v>
      </c>
      <c r="B28" s="1177"/>
      <c r="C28" s="1032"/>
      <c r="D28" s="285">
        <v>0.5</v>
      </c>
      <c r="E28" s="1032"/>
      <c r="F28" s="1032"/>
      <c r="G28" s="1032"/>
      <c r="H28" s="1032"/>
      <c r="I28" s="1032"/>
      <c r="J28" s="1470" t="s">
        <v>1674</v>
      </c>
    </row>
    <row r="29" spans="1:10" ht="21">
      <c r="A29" s="1229" t="s">
        <v>818</v>
      </c>
      <c r="B29" s="1229"/>
      <c r="C29" s="1098" t="s">
        <v>2797</v>
      </c>
      <c r="D29" s="1275" t="s">
        <v>2782</v>
      </c>
      <c r="E29" s="1098" t="s">
        <v>599</v>
      </c>
      <c r="F29" s="1098" t="s">
        <v>2783</v>
      </c>
      <c r="G29" s="1098" t="s">
        <v>2782</v>
      </c>
      <c r="H29" s="1098" t="s">
        <v>2781</v>
      </c>
      <c r="I29" s="1098" t="s">
        <v>2740</v>
      </c>
      <c r="J29" s="1472" t="s">
        <v>42</v>
      </c>
    </row>
    <row r="30" spans="1:10" ht="21">
      <c r="A30" s="1231" t="s">
        <v>819</v>
      </c>
      <c r="B30" s="1231"/>
      <c r="C30" s="1098" t="s">
        <v>2797</v>
      </c>
      <c r="D30" s="1284" t="s">
        <v>2782</v>
      </c>
      <c r="E30" s="1032" t="s">
        <v>599</v>
      </c>
      <c r="F30" s="1032" t="s">
        <v>2783</v>
      </c>
      <c r="G30" s="1032" t="s">
        <v>2782</v>
      </c>
      <c r="H30" s="1032" t="s">
        <v>2781</v>
      </c>
      <c r="I30" s="1032" t="s">
        <v>2740</v>
      </c>
      <c r="J30" s="1472" t="s">
        <v>1675</v>
      </c>
    </row>
    <row r="31" spans="1:10" ht="21">
      <c r="A31" s="1229" t="s">
        <v>820</v>
      </c>
      <c r="B31" s="1229"/>
      <c r="C31" s="1098" t="s">
        <v>2797</v>
      </c>
      <c r="D31" s="1275" t="s">
        <v>2782</v>
      </c>
      <c r="E31" s="1098" t="s">
        <v>599</v>
      </c>
      <c r="F31" s="1098" t="s">
        <v>2783</v>
      </c>
      <c r="G31" s="1098" t="s">
        <v>2782</v>
      </c>
      <c r="H31" s="1098" t="s">
        <v>2781</v>
      </c>
      <c r="I31" s="1098" t="s">
        <v>2740</v>
      </c>
      <c r="J31" s="1472" t="s">
        <v>1675</v>
      </c>
    </row>
    <row r="32" spans="1:10" ht="21.75">
      <c r="A32" s="1195" t="s">
        <v>821</v>
      </c>
      <c r="B32" s="1195"/>
      <c r="C32" s="1191" t="s">
        <v>2800</v>
      </c>
      <c r="D32" s="1301">
        <v>2</v>
      </c>
      <c r="E32" s="1191" t="s">
        <v>2803</v>
      </c>
      <c r="F32" s="1191" t="s">
        <v>2804</v>
      </c>
      <c r="G32" s="1191" t="s">
        <v>2800</v>
      </c>
      <c r="H32" s="1191" t="s">
        <v>2801</v>
      </c>
      <c r="I32" s="1191" t="s">
        <v>2802</v>
      </c>
      <c r="J32" s="1248" t="s">
        <v>1676</v>
      </c>
    </row>
    <row r="33" spans="1:10" ht="21">
      <c r="A33" s="1232" t="s">
        <v>822</v>
      </c>
      <c r="B33" s="1229"/>
      <c r="C33" s="1052">
        <v>0</v>
      </c>
      <c r="D33" s="1281">
        <v>1</v>
      </c>
      <c r="E33" s="1061" t="s">
        <v>2777</v>
      </c>
      <c r="F33" s="1061" t="s">
        <v>3071</v>
      </c>
      <c r="G33" s="1061" t="s">
        <v>3072</v>
      </c>
      <c r="H33" s="1061" t="s">
        <v>3073</v>
      </c>
      <c r="I33" s="1061" t="s">
        <v>2740</v>
      </c>
      <c r="J33" s="1472" t="s">
        <v>1677</v>
      </c>
    </row>
    <row r="34" spans="1:10" ht="21">
      <c r="A34" s="1232" t="s">
        <v>823</v>
      </c>
      <c r="B34" s="1232"/>
      <c r="C34" s="1030">
        <v>0</v>
      </c>
      <c r="D34" s="1281">
        <v>1</v>
      </c>
      <c r="E34" s="1061" t="s">
        <v>2777</v>
      </c>
      <c r="F34" s="1061" t="s">
        <v>3071</v>
      </c>
      <c r="G34" s="1061" t="s">
        <v>3072</v>
      </c>
      <c r="H34" s="1061" t="s">
        <v>3073</v>
      </c>
      <c r="I34" s="1032" t="s">
        <v>2740</v>
      </c>
      <c r="J34" s="1472" t="s">
        <v>1678</v>
      </c>
    </row>
    <row r="35" spans="1:10" ht="21">
      <c r="A35" s="1232" t="s">
        <v>824</v>
      </c>
      <c r="B35" s="1232"/>
      <c r="C35" s="1055">
        <v>0.012</v>
      </c>
      <c r="D35" s="1281">
        <v>1.5</v>
      </c>
      <c r="E35" s="1032" t="s">
        <v>2809</v>
      </c>
      <c r="F35" s="1032" t="s">
        <v>2808</v>
      </c>
      <c r="G35" s="1032" t="s">
        <v>2807</v>
      </c>
      <c r="H35" s="1032" t="s">
        <v>2806</v>
      </c>
      <c r="I35" s="1032" t="s">
        <v>2781</v>
      </c>
      <c r="J35" s="1472" t="s">
        <v>1679</v>
      </c>
    </row>
    <row r="36" spans="1:10" ht="21">
      <c r="A36" s="1232" t="s">
        <v>825</v>
      </c>
      <c r="B36" s="1232"/>
      <c r="C36" s="1031">
        <v>0.01</v>
      </c>
      <c r="D36" s="1281">
        <v>1.5</v>
      </c>
      <c r="E36" s="1032" t="s">
        <v>2807</v>
      </c>
      <c r="F36" s="1032" t="s">
        <v>2806</v>
      </c>
      <c r="G36" s="1032" t="s">
        <v>2781</v>
      </c>
      <c r="H36" s="1032" t="s">
        <v>2805</v>
      </c>
      <c r="I36" s="1032" t="s">
        <v>2804</v>
      </c>
      <c r="J36" s="1472" t="s">
        <v>1680</v>
      </c>
    </row>
    <row r="37" spans="1:10" ht="21">
      <c r="A37" s="1232" t="s">
        <v>826</v>
      </c>
      <c r="B37" s="1232"/>
      <c r="C37" s="1031">
        <v>0</v>
      </c>
      <c r="D37" s="1281">
        <v>1</v>
      </c>
      <c r="E37" s="1032" t="s">
        <v>2777</v>
      </c>
      <c r="F37" s="1032" t="s">
        <v>3071</v>
      </c>
      <c r="G37" s="1032" t="s">
        <v>3072</v>
      </c>
      <c r="H37" s="1032" t="s">
        <v>3073</v>
      </c>
      <c r="I37" s="1032" t="s">
        <v>2740</v>
      </c>
      <c r="J37" s="1472" t="s">
        <v>1681</v>
      </c>
    </row>
    <row r="38" spans="1:10" ht="21">
      <c r="A38" s="1232" t="s">
        <v>827</v>
      </c>
      <c r="B38" s="1232"/>
      <c r="C38" s="1052">
        <v>0</v>
      </c>
      <c r="D38" s="1281">
        <v>1</v>
      </c>
      <c r="E38" s="1032" t="s">
        <v>2777</v>
      </c>
      <c r="F38" s="1032" t="s">
        <v>3071</v>
      </c>
      <c r="G38" s="1032" t="s">
        <v>3072</v>
      </c>
      <c r="H38" s="1032" t="s">
        <v>3073</v>
      </c>
      <c r="I38" s="1061" t="s">
        <v>2740</v>
      </c>
      <c r="J38" s="1472" t="s">
        <v>1680</v>
      </c>
    </row>
    <row r="39" spans="1:10" ht="21">
      <c r="A39" s="1232" t="s">
        <v>828</v>
      </c>
      <c r="B39" s="1232"/>
      <c r="C39" s="1052">
        <v>0</v>
      </c>
      <c r="D39" s="1281">
        <v>2</v>
      </c>
      <c r="E39" s="1032" t="s">
        <v>2777</v>
      </c>
      <c r="F39" s="1032" t="s">
        <v>3071</v>
      </c>
      <c r="G39" s="1032" t="s">
        <v>3072</v>
      </c>
      <c r="H39" s="1032" t="s">
        <v>3073</v>
      </c>
      <c r="I39" s="1061" t="s">
        <v>2740</v>
      </c>
      <c r="J39" s="1472" t="s">
        <v>1666</v>
      </c>
    </row>
    <row r="40" spans="1:10" ht="21">
      <c r="A40" s="1232" t="s">
        <v>829</v>
      </c>
      <c r="B40" s="1232"/>
      <c r="C40" s="1052">
        <v>0</v>
      </c>
      <c r="D40" s="1281">
        <v>1.5</v>
      </c>
      <c r="E40" s="1032" t="s">
        <v>2801</v>
      </c>
      <c r="F40" s="1032" t="s">
        <v>2802</v>
      </c>
      <c r="G40" s="1032" t="s">
        <v>830</v>
      </c>
      <c r="H40" s="1032" t="s">
        <v>1488</v>
      </c>
      <c r="I40" s="1061" t="s">
        <v>2740</v>
      </c>
      <c r="J40" s="1472" t="s">
        <v>1682</v>
      </c>
    </row>
    <row r="41" spans="1:10" ht="21">
      <c r="A41" s="1233" t="s">
        <v>831</v>
      </c>
      <c r="B41" s="1233"/>
      <c r="C41" s="1031" t="s">
        <v>1546</v>
      </c>
      <c r="D41" s="1279">
        <v>2</v>
      </c>
      <c r="E41" s="1032" t="s">
        <v>599</v>
      </c>
      <c r="F41" s="1032" t="s">
        <v>2783</v>
      </c>
      <c r="G41" s="1032" t="s">
        <v>2782</v>
      </c>
      <c r="H41" s="1032" t="s">
        <v>2781</v>
      </c>
      <c r="I41" s="1032" t="s">
        <v>2740</v>
      </c>
      <c r="J41" s="1472" t="s">
        <v>42</v>
      </c>
    </row>
    <row r="42" spans="1:10" ht="21">
      <c r="A42" s="1233" t="s">
        <v>832</v>
      </c>
      <c r="B42" s="1233"/>
      <c r="C42" s="1031" t="s">
        <v>1546</v>
      </c>
      <c r="D42" s="1279">
        <v>2</v>
      </c>
      <c r="E42" s="1032" t="s">
        <v>599</v>
      </c>
      <c r="F42" s="1032" t="s">
        <v>2783</v>
      </c>
      <c r="G42" s="1032" t="s">
        <v>2782</v>
      </c>
      <c r="H42" s="1032" t="s">
        <v>2781</v>
      </c>
      <c r="I42" s="1032" t="s">
        <v>2740</v>
      </c>
      <c r="J42" s="1472" t="s">
        <v>1683</v>
      </c>
    </row>
    <row r="43" spans="1:10" ht="21">
      <c r="A43" s="1232" t="s">
        <v>833</v>
      </c>
      <c r="B43" s="1232"/>
      <c r="C43" s="1031" t="s">
        <v>1546</v>
      </c>
      <c r="D43" s="1281">
        <v>2</v>
      </c>
      <c r="E43" s="1032" t="s">
        <v>599</v>
      </c>
      <c r="F43" s="1032" t="s">
        <v>2783</v>
      </c>
      <c r="G43" s="1032" t="s">
        <v>2782</v>
      </c>
      <c r="H43" s="1032" t="s">
        <v>2781</v>
      </c>
      <c r="I43" s="1032" t="s">
        <v>2740</v>
      </c>
      <c r="J43" s="1472" t="s">
        <v>1683</v>
      </c>
    </row>
    <row r="44" spans="1:10" ht="21.75">
      <c r="A44" s="291" t="s">
        <v>834</v>
      </c>
      <c r="B44" s="291"/>
      <c r="C44" s="1039">
        <v>9</v>
      </c>
      <c r="D44" s="292">
        <v>2</v>
      </c>
      <c r="E44" s="1032" t="s">
        <v>2810</v>
      </c>
      <c r="F44" s="1032" t="s">
        <v>2816</v>
      </c>
      <c r="G44" s="1032" t="s">
        <v>2815</v>
      </c>
      <c r="H44" s="1032" t="s">
        <v>2814</v>
      </c>
      <c r="I44" s="1032" t="s">
        <v>2813</v>
      </c>
      <c r="J44" s="1472" t="s">
        <v>43</v>
      </c>
    </row>
    <row r="45" spans="1:10" ht="21.75">
      <c r="A45" s="244"/>
      <c r="B45" s="244"/>
      <c r="C45" s="1031"/>
      <c r="D45" s="279"/>
      <c r="E45" s="1032"/>
      <c r="F45" s="1032"/>
      <c r="G45" s="1032"/>
      <c r="H45" s="1032"/>
      <c r="I45" s="1032"/>
      <c r="J45" s="1472"/>
    </row>
    <row r="46" spans="1:10" ht="21">
      <c r="A46" s="1232" t="s">
        <v>835</v>
      </c>
      <c r="B46" s="1232"/>
      <c r="C46" s="1030" t="s">
        <v>1030</v>
      </c>
      <c r="D46" s="1281">
        <v>2</v>
      </c>
      <c r="E46" s="1032" t="s">
        <v>599</v>
      </c>
      <c r="F46" s="1032" t="s">
        <v>2783</v>
      </c>
      <c r="G46" s="1032" t="s">
        <v>2782</v>
      </c>
      <c r="H46" s="1032" t="s">
        <v>2781</v>
      </c>
      <c r="I46" s="1032" t="s">
        <v>2740</v>
      </c>
      <c r="J46" s="1472" t="s">
        <v>1684</v>
      </c>
    </row>
    <row r="47" spans="1:10" ht="21">
      <c r="A47" s="1232" t="s">
        <v>2765</v>
      </c>
      <c r="B47" s="1232"/>
      <c r="C47" s="1030"/>
      <c r="D47" s="1281"/>
      <c r="E47" s="1032"/>
      <c r="F47" s="1032"/>
      <c r="G47" s="1032"/>
      <c r="H47" s="1032"/>
      <c r="I47" s="1032"/>
      <c r="J47" s="1472"/>
    </row>
    <row r="48" spans="1:10" ht="21.75">
      <c r="A48" s="291" t="s">
        <v>836</v>
      </c>
      <c r="B48" s="291"/>
      <c r="C48" s="1039">
        <v>20</v>
      </c>
      <c r="D48" s="292">
        <v>2.5</v>
      </c>
      <c r="E48" s="1032" t="s">
        <v>2824</v>
      </c>
      <c r="F48" s="1032" t="s">
        <v>2825</v>
      </c>
      <c r="G48" s="1032" t="s">
        <v>2826</v>
      </c>
      <c r="H48" s="1032" t="s">
        <v>2816</v>
      </c>
      <c r="I48" s="1032" t="s">
        <v>2823</v>
      </c>
      <c r="J48" s="1472" t="s">
        <v>43</v>
      </c>
    </row>
    <row r="49" spans="1:10" ht="21">
      <c r="A49" s="1233" t="s">
        <v>837</v>
      </c>
      <c r="B49" s="1233"/>
      <c r="C49" s="1265">
        <v>2</v>
      </c>
      <c r="D49" s="1279">
        <v>2</v>
      </c>
      <c r="E49" s="1065" t="s">
        <v>599</v>
      </c>
      <c r="F49" s="1065" t="s">
        <v>2783</v>
      </c>
      <c r="G49" s="1065" t="s">
        <v>2782</v>
      </c>
      <c r="H49" s="1065" t="s">
        <v>2781</v>
      </c>
      <c r="I49" s="1065" t="s">
        <v>2740</v>
      </c>
      <c r="J49" s="1472" t="s">
        <v>1685</v>
      </c>
    </row>
    <row r="50" spans="1:10" ht="37.5">
      <c r="A50" s="1233" t="s">
        <v>838</v>
      </c>
      <c r="B50" s="1233"/>
      <c r="C50" s="1265"/>
      <c r="D50" s="1279">
        <v>0.5</v>
      </c>
      <c r="E50" s="1065"/>
      <c r="F50" s="1065"/>
      <c r="G50" s="1065"/>
      <c r="H50" s="1065"/>
      <c r="I50" s="1065"/>
      <c r="J50" s="1472" t="s">
        <v>1686</v>
      </c>
    </row>
    <row r="51" spans="1:10" ht="21">
      <c r="A51" s="1233" t="s">
        <v>839</v>
      </c>
      <c r="B51" s="1233"/>
      <c r="C51" s="1265">
        <v>4</v>
      </c>
      <c r="D51" s="1279">
        <v>0.5</v>
      </c>
      <c r="E51" s="1065" t="s">
        <v>2782</v>
      </c>
      <c r="F51" s="1065" t="s">
        <v>2783</v>
      </c>
      <c r="G51" s="1065" t="s">
        <v>599</v>
      </c>
      <c r="H51" s="1065" t="s">
        <v>600</v>
      </c>
      <c r="I51" s="1065" t="s">
        <v>3192</v>
      </c>
      <c r="J51" s="1472" t="s">
        <v>1687</v>
      </c>
    </row>
    <row r="52" spans="1:10" ht="21">
      <c r="A52" s="1232" t="s">
        <v>840</v>
      </c>
      <c r="B52" s="1232"/>
      <c r="C52" s="1061" t="s">
        <v>2815</v>
      </c>
      <c r="D52" s="1281">
        <v>1</v>
      </c>
      <c r="E52" s="1061" t="s">
        <v>2828</v>
      </c>
      <c r="F52" s="1061" t="s">
        <v>2826</v>
      </c>
      <c r="G52" s="1061" t="s">
        <v>2815</v>
      </c>
      <c r="H52" s="1061" t="s">
        <v>2827</v>
      </c>
      <c r="I52" s="1061" t="s">
        <v>600</v>
      </c>
      <c r="J52" s="1473" t="s">
        <v>1666</v>
      </c>
    </row>
    <row r="53" spans="1:10" ht="21">
      <c r="A53" s="1232" t="s">
        <v>1228</v>
      </c>
      <c r="B53" s="1232"/>
      <c r="C53" s="1241"/>
      <c r="D53" s="1281"/>
      <c r="E53" s="1242"/>
      <c r="F53" s="1242"/>
      <c r="G53" s="1242"/>
      <c r="H53" s="1242"/>
      <c r="I53" s="1242"/>
      <c r="J53" s="1473"/>
    </row>
    <row r="54" spans="1:10" ht="21">
      <c r="A54" s="1232" t="s">
        <v>841</v>
      </c>
      <c r="B54" s="1232"/>
      <c r="C54" s="1054" t="s">
        <v>2846</v>
      </c>
      <c r="D54" s="1281">
        <v>1</v>
      </c>
      <c r="E54" s="1061" t="s">
        <v>2781</v>
      </c>
      <c r="F54" s="1061" t="s">
        <v>2849</v>
      </c>
      <c r="G54" s="1061" t="s">
        <v>2805</v>
      </c>
      <c r="H54" s="1061" t="s">
        <v>2803</v>
      </c>
      <c r="I54" s="1061" t="s">
        <v>2804</v>
      </c>
      <c r="J54" s="1473" t="s">
        <v>41</v>
      </c>
    </row>
    <row r="55" spans="1:10" ht="21">
      <c r="A55" s="1232" t="s">
        <v>842</v>
      </c>
      <c r="B55" s="1232"/>
      <c r="C55" s="1054" t="s">
        <v>2850</v>
      </c>
      <c r="D55" s="1281">
        <v>1.5</v>
      </c>
      <c r="E55" s="1061" t="s">
        <v>2803</v>
      </c>
      <c r="F55" s="1061" t="s">
        <v>2804</v>
      </c>
      <c r="G55" s="1061" t="s">
        <v>2800</v>
      </c>
      <c r="H55" s="1061" t="s">
        <v>2801</v>
      </c>
      <c r="I55" s="1061" t="s">
        <v>2802</v>
      </c>
      <c r="J55" s="1473" t="s">
        <v>1666</v>
      </c>
    </row>
    <row r="56" spans="1:10" ht="21">
      <c r="A56" s="1243" t="s">
        <v>843</v>
      </c>
      <c r="B56" s="1243"/>
      <c r="C56" s="1032" t="s">
        <v>3128</v>
      </c>
      <c r="D56" s="1280">
        <v>2</v>
      </c>
      <c r="E56" s="1032" t="s">
        <v>2855</v>
      </c>
      <c r="F56" s="1032" t="s">
        <v>2856</v>
      </c>
      <c r="G56" s="1032" t="s">
        <v>3128</v>
      </c>
      <c r="H56" s="1032" t="s">
        <v>2853</v>
      </c>
      <c r="I56" s="1032" t="s">
        <v>2854</v>
      </c>
      <c r="J56" s="1473" t="s">
        <v>41</v>
      </c>
    </row>
    <row r="57" spans="1:10" ht="21">
      <c r="A57" s="1233" t="s">
        <v>844</v>
      </c>
      <c r="B57" s="1233"/>
      <c r="C57" s="1065" t="s">
        <v>2795</v>
      </c>
      <c r="D57" s="1279">
        <v>2</v>
      </c>
      <c r="E57" s="1065" t="s">
        <v>2863</v>
      </c>
      <c r="F57" s="1065" t="s">
        <v>2862</v>
      </c>
      <c r="G57" s="1065" t="s">
        <v>2795</v>
      </c>
      <c r="H57" s="1065" t="s">
        <v>2860</v>
      </c>
      <c r="I57" s="1065" t="s">
        <v>2861</v>
      </c>
      <c r="J57" s="1473" t="s">
        <v>41</v>
      </c>
    </row>
    <row r="58" spans="1:10" ht="21">
      <c r="A58" s="1233" t="s">
        <v>1380</v>
      </c>
      <c r="B58" s="1233"/>
      <c r="C58" s="1070"/>
      <c r="D58" s="1279"/>
      <c r="E58" s="1065"/>
      <c r="F58" s="1065"/>
      <c r="G58" s="1065"/>
      <c r="H58" s="1065"/>
      <c r="I58" s="1065"/>
      <c r="J58" s="1473"/>
    </row>
    <row r="59" spans="1:10" ht="46.5">
      <c r="A59" s="307" t="s">
        <v>1774</v>
      </c>
      <c r="B59" s="1081"/>
      <c r="C59" s="1081"/>
      <c r="D59" s="1300"/>
      <c r="E59" s="211"/>
      <c r="F59" s="211"/>
      <c r="G59" s="211"/>
      <c r="H59" s="211"/>
      <c r="I59" s="211"/>
      <c r="J59" s="1469"/>
    </row>
    <row r="60" spans="1:10" ht="21.75">
      <c r="A60" s="273" t="s">
        <v>845</v>
      </c>
      <c r="B60" s="273"/>
      <c r="C60" s="1152">
        <v>3</v>
      </c>
      <c r="D60" s="1285">
        <v>3.5</v>
      </c>
      <c r="E60" s="1097" t="s">
        <v>3187</v>
      </c>
      <c r="F60" s="1097" t="s">
        <v>3188</v>
      </c>
      <c r="G60" s="1097" t="s">
        <v>3189</v>
      </c>
      <c r="H60" s="1097" t="s">
        <v>3186</v>
      </c>
      <c r="I60" s="1097" t="s">
        <v>2783</v>
      </c>
      <c r="J60" s="1472" t="s">
        <v>1685</v>
      </c>
    </row>
    <row r="61" spans="1:10" ht="21.75">
      <c r="A61" s="364" t="s">
        <v>846</v>
      </c>
      <c r="B61" s="364"/>
      <c r="C61" s="1152">
        <v>100</v>
      </c>
      <c r="D61" s="1278">
        <v>3</v>
      </c>
      <c r="E61" s="1097" t="s">
        <v>3128</v>
      </c>
      <c r="F61" s="1097" t="s">
        <v>3129</v>
      </c>
      <c r="G61" s="1097" t="s">
        <v>3130</v>
      </c>
      <c r="H61" s="1097" t="s">
        <v>1040</v>
      </c>
      <c r="I61" s="1097" t="s">
        <v>1032</v>
      </c>
      <c r="J61" s="1472" t="s">
        <v>1685</v>
      </c>
    </row>
    <row r="62" spans="1:10" ht="21.75">
      <c r="A62" s="364" t="s">
        <v>847</v>
      </c>
      <c r="B62" s="364"/>
      <c r="C62" s="1152">
        <v>3</v>
      </c>
      <c r="D62" s="1278">
        <v>3</v>
      </c>
      <c r="E62" s="1097" t="s">
        <v>2781</v>
      </c>
      <c r="F62" s="1097" t="s">
        <v>2782</v>
      </c>
      <c r="G62" s="1097" t="s">
        <v>2783</v>
      </c>
      <c r="H62" s="1097" t="s">
        <v>599</v>
      </c>
      <c r="I62" s="1097" t="s">
        <v>600</v>
      </c>
      <c r="J62" s="1472" t="s">
        <v>1685</v>
      </c>
    </row>
    <row r="63" spans="1:10" ht="23.25">
      <c r="A63" s="1249" t="s">
        <v>848</v>
      </c>
      <c r="B63" s="1249"/>
      <c r="C63" s="1157" t="s">
        <v>3204</v>
      </c>
      <c r="D63" s="1281">
        <v>2</v>
      </c>
      <c r="E63" s="1157" t="s">
        <v>2781</v>
      </c>
      <c r="F63" s="1157" t="s">
        <v>600</v>
      </c>
      <c r="G63" s="1157" t="s">
        <v>2827</v>
      </c>
      <c r="H63" s="1157" t="s">
        <v>2815</v>
      </c>
      <c r="I63" s="1157" t="s">
        <v>2826</v>
      </c>
      <c r="J63" s="1460" t="s">
        <v>1688</v>
      </c>
    </row>
    <row r="64" spans="1:10" ht="21">
      <c r="A64" s="1249" t="s">
        <v>849</v>
      </c>
      <c r="B64" s="1249"/>
      <c r="C64" s="1074">
        <v>0.2</v>
      </c>
      <c r="D64" s="1281">
        <v>2</v>
      </c>
      <c r="E64" s="1044" t="s">
        <v>2823</v>
      </c>
      <c r="F64" s="1044" t="s">
        <v>2816</v>
      </c>
      <c r="G64" s="1044" t="s">
        <v>2826</v>
      </c>
      <c r="H64" s="1044" t="s">
        <v>2825</v>
      </c>
      <c r="I64" s="1044" t="s">
        <v>2824</v>
      </c>
      <c r="J64" s="1460" t="s">
        <v>1689</v>
      </c>
    </row>
    <row r="65" spans="1:10" ht="21">
      <c r="A65" s="1249" t="s">
        <v>850</v>
      </c>
      <c r="B65" s="1249"/>
      <c r="C65" s="1043">
        <v>0</v>
      </c>
      <c r="D65" s="1281">
        <v>2</v>
      </c>
      <c r="E65" s="1044" t="s">
        <v>599</v>
      </c>
      <c r="F65" s="1044" t="s">
        <v>2783</v>
      </c>
      <c r="G65" s="1044" t="s">
        <v>2782</v>
      </c>
      <c r="H65" s="1044" t="s">
        <v>2781</v>
      </c>
      <c r="I65" s="1044" t="s">
        <v>2740</v>
      </c>
      <c r="J65" s="1472" t="s">
        <v>1685</v>
      </c>
    </row>
    <row r="66" spans="1:10" ht="21">
      <c r="A66" s="1249" t="s">
        <v>851</v>
      </c>
      <c r="B66" s="1249"/>
      <c r="C66" s="1043" t="s">
        <v>2818</v>
      </c>
      <c r="D66" s="1281">
        <v>2</v>
      </c>
      <c r="E66" s="1044" t="s">
        <v>2843</v>
      </c>
      <c r="F66" s="1044" t="s">
        <v>2814</v>
      </c>
      <c r="G66" s="1044" t="s">
        <v>2827</v>
      </c>
      <c r="H66" s="1044" t="s">
        <v>2811</v>
      </c>
      <c r="I66" s="1044" t="s">
        <v>3192</v>
      </c>
      <c r="J66" s="1472" t="s">
        <v>1685</v>
      </c>
    </row>
    <row r="67" spans="1:10" ht="21">
      <c r="A67" s="1534" t="s">
        <v>852</v>
      </c>
      <c r="B67" s="1534"/>
      <c r="C67" s="1535" t="s">
        <v>325</v>
      </c>
      <c r="D67" s="1536">
        <v>2</v>
      </c>
      <c r="E67" s="1535" t="s">
        <v>3170</v>
      </c>
      <c r="F67" s="1535" t="s">
        <v>3169</v>
      </c>
      <c r="G67" s="1535" t="s">
        <v>325</v>
      </c>
      <c r="H67" s="1535" t="s">
        <v>3167</v>
      </c>
      <c r="I67" s="1032" t="s">
        <v>3168</v>
      </c>
      <c r="J67" s="1460" t="s">
        <v>1690</v>
      </c>
    </row>
    <row r="68" spans="1:10" ht="21">
      <c r="A68" s="1557"/>
      <c r="B68" s="1557"/>
      <c r="C68" s="1558"/>
      <c r="D68" s="1559"/>
      <c r="E68" s="1558"/>
      <c r="F68" s="1558"/>
      <c r="G68" s="1558"/>
      <c r="H68" s="1558"/>
      <c r="I68" s="1457"/>
      <c r="J68" s="1475"/>
    </row>
    <row r="69" spans="1:10" ht="23.25">
      <c r="A69" s="1268" t="s">
        <v>1775</v>
      </c>
      <c r="B69" s="1223"/>
      <c r="C69" s="1223"/>
      <c r="D69" s="1302"/>
      <c r="E69" s="1222"/>
      <c r="F69" s="1222"/>
      <c r="G69" s="1222"/>
      <c r="H69" s="1222"/>
      <c r="I69" s="1222"/>
      <c r="J69" s="1475"/>
    </row>
    <row r="70" spans="1:10" ht="21.75">
      <c r="A70" s="1173" t="s">
        <v>853</v>
      </c>
      <c r="B70" s="1173"/>
      <c r="C70" s="1104" t="s">
        <v>3130</v>
      </c>
      <c r="D70" s="1287" t="s">
        <v>2782</v>
      </c>
      <c r="E70" s="1104" t="s">
        <v>3129</v>
      </c>
      <c r="F70" s="1104" t="s">
        <v>328</v>
      </c>
      <c r="G70" s="1104" t="s">
        <v>3130</v>
      </c>
      <c r="H70" s="1104" t="s">
        <v>2795</v>
      </c>
      <c r="I70" s="1104" t="s">
        <v>1040</v>
      </c>
      <c r="J70" s="1472" t="s">
        <v>1685</v>
      </c>
    </row>
    <row r="71" spans="1:10" ht="23.25">
      <c r="A71" s="1232" t="s">
        <v>854</v>
      </c>
      <c r="B71" s="1173"/>
      <c r="C71" s="1253" t="s">
        <v>2818</v>
      </c>
      <c r="D71" s="1281">
        <v>1</v>
      </c>
      <c r="E71" s="1156" t="s">
        <v>2821</v>
      </c>
      <c r="F71" s="1156" t="s">
        <v>2822</v>
      </c>
      <c r="G71" s="1156" t="s">
        <v>2818</v>
      </c>
      <c r="H71" s="1156" t="s">
        <v>2819</v>
      </c>
      <c r="I71" s="1156" t="s">
        <v>2820</v>
      </c>
      <c r="J71" s="1472" t="s">
        <v>1685</v>
      </c>
    </row>
    <row r="72" spans="1:10" ht="23.25">
      <c r="A72" s="1232" t="s">
        <v>0</v>
      </c>
      <c r="B72" s="1173"/>
      <c r="C72" s="1251" t="s">
        <v>3157</v>
      </c>
      <c r="D72" s="1281">
        <v>1.5</v>
      </c>
      <c r="E72" s="1252" t="s">
        <v>2847</v>
      </c>
      <c r="F72" s="1252" t="s">
        <v>2848</v>
      </c>
      <c r="G72" s="1252" t="s">
        <v>3157</v>
      </c>
      <c r="H72" s="1252" t="s">
        <v>2851</v>
      </c>
      <c r="I72" s="1252" t="s">
        <v>2852</v>
      </c>
      <c r="J72" s="1472" t="s">
        <v>1685</v>
      </c>
    </row>
    <row r="73" spans="1:10" ht="21.75">
      <c r="A73" s="1260" t="s">
        <v>1</v>
      </c>
      <c r="B73" s="1173"/>
      <c r="C73" s="1099" t="s">
        <v>1040</v>
      </c>
      <c r="D73" s="1288" t="s">
        <v>2782</v>
      </c>
      <c r="E73" s="1099" t="s">
        <v>3130</v>
      </c>
      <c r="F73" s="1099" t="s">
        <v>2795</v>
      </c>
      <c r="G73" s="1099" t="s">
        <v>1040</v>
      </c>
      <c r="H73" s="1099" t="s">
        <v>325</v>
      </c>
      <c r="I73" s="1099" t="s">
        <v>1032</v>
      </c>
      <c r="J73" s="1472" t="s">
        <v>1685</v>
      </c>
    </row>
    <row r="74" spans="1:10" ht="21.75">
      <c r="A74" s="365" t="s">
        <v>2</v>
      </c>
      <c r="B74" s="1173"/>
      <c r="C74" s="1272" t="s">
        <v>1040</v>
      </c>
      <c r="D74" s="368" t="s">
        <v>3147</v>
      </c>
      <c r="E74" s="1272" t="s">
        <v>3130</v>
      </c>
      <c r="F74" s="1272" t="s">
        <v>2795</v>
      </c>
      <c r="G74" s="1272" t="s">
        <v>1040</v>
      </c>
      <c r="H74" s="1272" t="s">
        <v>325</v>
      </c>
      <c r="I74" s="1272" t="s">
        <v>1032</v>
      </c>
      <c r="J74" s="1472" t="s">
        <v>1685</v>
      </c>
    </row>
    <row r="75" spans="1:10" ht="42">
      <c r="A75" s="1260" t="s">
        <v>3</v>
      </c>
      <c r="B75" s="1260"/>
      <c r="C75" s="1099" t="s">
        <v>1030</v>
      </c>
      <c r="D75" s="1288" t="s">
        <v>3148</v>
      </c>
      <c r="E75" s="1099" t="s">
        <v>799</v>
      </c>
      <c r="F75" s="1099" t="s">
        <v>1493</v>
      </c>
      <c r="G75" s="1099" t="s">
        <v>1493</v>
      </c>
      <c r="H75" s="1099" t="s">
        <v>1493</v>
      </c>
      <c r="I75" s="1099" t="s">
        <v>800</v>
      </c>
      <c r="J75" s="1472" t="s">
        <v>1685</v>
      </c>
    </row>
    <row r="76" spans="1:10" ht="21.75">
      <c r="A76" s="1260" t="s">
        <v>4</v>
      </c>
      <c r="B76" s="1217"/>
      <c r="C76" s="1099" t="s">
        <v>1030</v>
      </c>
      <c r="D76" s="1288" t="s">
        <v>2782</v>
      </c>
      <c r="E76" s="1099" t="s">
        <v>2740</v>
      </c>
      <c r="F76" s="1099" t="s">
        <v>2781</v>
      </c>
      <c r="G76" s="1099" t="s">
        <v>2782</v>
      </c>
      <c r="H76" s="1099" t="s">
        <v>2783</v>
      </c>
      <c r="I76" s="1099" t="s">
        <v>599</v>
      </c>
      <c r="J76" s="1472" t="s">
        <v>1685</v>
      </c>
    </row>
    <row r="77" spans="1:10" ht="21.75">
      <c r="A77" s="1181" t="s">
        <v>5</v>
      </c>
      <c r="B77" s="1260"/>
      <c r="C77" s="1099" t="s">
        <v>3130</v>
      </c>
      <c r="D77" s="1289">
        <v>2</v>
      </c>
      <c r="E77" s="1099" t="s">
        <v>3128</v>
      </c>
      <c r="F77" s="1099" t="s">
        <v>3129</v>
      </c>
      <c r="G77" s="1099" t="s">
        <v>3130</v>
      </c>
      <c r="H77" s="1099" t="s">
        <v>1040</v>
      </c>
      <c r="I77" s="1099" t="s">
        <v>1032</v>
      </c>
      <c r="J77" s="1472" t="s">
        <v>1685</v>
      </c>
    </row>
    <row r="78" spans="1:10" ht="21.75">
      <c r="A78" s="1182" t="s">
        <v>88</v>
      </c>
      <c r="B78" s="1181"/>
      <c r="C78" s="1099"/>
      <c r="D78" s="1289"/>
      <c r="E78" s="1099"/>
      <c r="F78" s="1099"/>
      <c r="G78" s="1099"/>
      <c r="H78" s="1099"/>
      <c r="I78" s="1099"/>
      <c r="J78" s="1470"/>
    </row>
    <row r="79" spans="1:10" ht="21.75">
      <c r="A79" s="1538" t="s">
        <v>6</v>
      </c>
      <c r="B79" s="1182"/>
      <c r="C79" s="1099" t="s">
        <v>3129</v>
      </c>
      <c r="D79" s="1289">
        <v>1.5</v>
      </c>
      <c r="E79" s="1099" t="s">
        <v>3128</v>
      </c>
      <c r="F79" s="1099" t="s">
        <v>2796</v>
      </c>
      <c r="G79" s="1099" t="s">
        <v>3129</v>
      </c>
      <c r="H79" s="1099" t="s">
        <v>328</v>
      </c>
      <c r="I79" s="1099" t="s">
        <v>3130</v>
      </c>
      <c r="J79" s="1472" t="s">
        <v>1685</v>
      </c>
    </row>
    <row r="80" spans="1:10" ht="21.75">
      <c r="A80" s="91"/>
      <c r="B80" s="1181"/>
      <c r="C80" s="1099"/>
      <c r="D80" s="1289"/>
      <c r="E80" s="1099"/>
      <c r="F80" s="1099"/>
      <c r="G80" s="1099"/>
      <c r="H80" s="1099"/>
      <c r="I80" s="1099"/>
      <c r="J80" s="1470"/>
    </row>
    <row r="81" spans="1:10" ht="21">
      <c r="A81" s="91"/>
      <c r="B81" s="261"/>
      <c r="C81" s="1111"/>
      <c r="D81" s="1111"/>
      <c r="E81" s="261"/>
      <c r="F81" s="261"/>
      <c r="G81" s="261"/>
      <c r="H81" s="261"/>
      <c r="I81" s="261"/>
      <c r="J81" s="1476"/>
    </row>
    <row r="82" spans="1:10" ht="29.25">
      <c r="A82" s="1622" t="s">
        <v>1664</v>
      </c>
      <c r="B82" s="1622"/>
      <c r="C82" s="1622"/>
      <c r="D82" s="1622"/>
      <c r="E82" s="1622"/>
      <c r="F82" s="1622"/>
      <c r="G82" s="1622"/>
      <c r="H82" s="1565"/>
      <c r="I82" s="1565"/>
      <c r="J82" s="1565"/>
    </row>
    <row r="83" spans="1:10" ht="21">
      <c r="A83" s="1606" t="s">
        <v>377</v>
      </c>
      <c r="B83" s="1611" t="s">
        <v>1771</v>
      </c>
      <c r="C83" s="1609" t="s">
        <v>268</v>
      </c>
      <c r="D83" s="1615" t="s">
        <v>1772</v>
      </c>
      <c r="E83" s="1609" t="s">
        <v>1720</v>
      </c>
      <c r="F83" s="1609"/>
      <c r="G83" s="1609"/>
      <c r="H83" s="1609"/>
      <c r="I83" s="1609"/>
      <c r="J83" s="1585" t="s">
        <v>2364</v>
      </c>
    </row>
    <row r="84" spans="1:10" ht="21">
      <c r="A84" s="1607"/>
      <c r="B84" s="1612"/>
      <c r="C84" s="1610"/>
      <c r="D84" s="1617"/>
      <c r="E84" s="1079">
        <v>1</v>
      </c>
      <c r="F84" s="1079">
        <v>2</v>
      </c>
      <c r="G84" s="1131">
        <v>3</v>
      </c>
      <c r="H84" s="1131">
        <v>4</v>
      </c>
      <c r="I84" s="1131">
        <v>5</v>
      </c>
      <c r="J84" s="1586"/>
    </row>
    <row r="85" spans="1:10" ht="23.25">
      <c r="A85" s="207" t="s">
        <v>63</v>
      </c>
      <c r="B85" s="211"/>
      <c r="C85" s="1081"/>
      <c r="D85" s="1295"/>
      <c r="E85" s="211"/>
      <c r="F85" s="211"/>
      <c r="G85" s="211"/>
      <c r="H85" s="211"/>
      <c r="I85" s="211"/>
      <c r="J85" s="1469"/>
    </row>
    <row r="86" spans="1:10" ht="21.75">
      <c r="A86" s="1262" t="s">
        <v>802</v>
      </c>
      <c r="B86" s="1262"/>
      <c r="C86" s="1099" t="s">
        <v>1043</v>
      </c>
      <c r="D86" s="368" t="s">
        <v>600</v>
      </c>
      <c r="E86" s="1099" t="s">
        <v>2844</v>
      </c>
      <c r="F86" s="1099" t="s">
        <v>2836</v>
      </c>
      <c r="G86" s="1099" t="s">
        <v>1043</v>
      </c>
      <c r="H86" s="1099" t="s">
        <v>2841</v>
      </c>
      <c r="I86" s="1099" t="s">
        <v>1041</v>
      </c>
      <c r="J86" s="1470" t="s">
        <v>1665</v>
      </c>
    </row>
    <row r="87" spans="1:10" ht="23.25">
      <c r="A87" s="307" t="s">
        <v>2546</v>
      </c>
      <c r="B87" s="1081"/>
      <c r="C87" s="1081"/>
      <c r="D87" s="1256"/>
      <c r="E87" s="211"/>
      <c r="F87" s="211"/>
      <c r="G87" s="211"/>
      <c r="H87" s="211"/>
      <c r="I87" s="211"/>
      <c r="J87" s="1469"/>
    </row>
    <row r="88" spans="1:10" ht="21">
      <c r="A88" s="1224" t="s">
        <v>811</v>
      </c>
      <c r="B88" s="1224"/>
      <c r="C88" s="1096">
        <v>0.85</v>
      </c>
      <c r="D88" s="1276">
        <v>2</v>
      </c>
      <c r="E88" s="1097" t="s">
        <v>3129</v>
      </c>
      <c r="F88" s="1097" t="s">
        <v>328</v>
      </c>
      <c r="G88" s="1097" t="s">
        <v>3130</v>
      </c>
      <c r="H88" s="1097" t="s">
        <v>2795</v>
      </c>
      <c r="I88" s="1097" t="s">
        <v>1040</v>
      </c>
      <c r="J88" s="1472" t="s">
        <v>1669</v>
      </c>
    </row>
    <row r="89" spans="1:10" ht="37.5">
      <c r="A89" s="1224" t="s">
        <v>812</v>
      </c>
      <c r="B89" s="1224"/>
      <c r="C89" s="1096">
        <v>0.7</v>
      </c>
      <c r="D89" s="1276">
        <v>1</v>
      </c>
      <c r="E89" s="1097" t="s">
        <v>3128</v>
      </c>
      <c r="F89" s="1097" t="s">
        <v>2796</v>
      </c>
      <c r="G89" s="1097" t="s">
        <v>3129</v>
      </c>
      <c r="H89" s="1097" t="s">
        <v>328</v>
      </c>
      <c r="I89" s="1097" t="s">
        <v>3130</v>
      </c>
      <c r="J89" s="1470" t="s">
        <v>1670</v>
      </c>
    </row>
    <row r="90" spans="1:10" ht="21.75">
      <c r="A90" s="365" t="s">
        <v>813</v>
      </c>
      <c r="B90" s="365"/>
      <c r="C90" s="1031">
        <v>0.8</v>
      </c>
      <c r="D90" s="368" t="s">
        <v>2782</v>
      </c>
      <c r="E90" s="1032" t="s">
        <v>2796</v>
      </c>
      <c r="F90" s="1032" t="s">
        <v>3129</v>
      </c>
      <c r="G90" s="1032" t="s">
        <v>328</v>
      </c>
      <c r="H90" s="1032" t="s">
        <v>3130</v>
      </c>
      <c r="I90" s="1032" t="s">
        <v>2795</v>
      </c>
      <c r="J90" s="1470" t="s">
        <v>1671</v>
      </c>
    </row>
    <row r="91" spans="1:10" ht="43.5">
      <c r="A91" s="1177" t="s">
        <v>814</v>
      </c>
      <c r="B91" s="1177"/>
      <c r="C91" s="1032" t="s">
        <v>2781</v>
      </c>
      <c r="D91" s="285">
        <v>2</v>
      </c>
      <c r="E91" s="1032"/>
      <c r="F91" s="1032"/>
      <c r="G91" s="1032"/>
      <c r="H91" s="1032"/>
      <c r="I91" s="1032"/>
      <c r="J91" s="1470" t="s">
        <v>1672</v>
      </c>
    </row>
    <row r="92" spans="1:10" ht="21.75">
      <c r="A92" s="1177" t="s">
        <v>96</v>
      </c>
      <c r="B92" s="1177"/>
      <c r="C92" s="1032"/>
      <c r="D92" s="285"/>
      <c r="E92" s="1032"/>
      <c r="F92" s="1032"/>
      <c r="G92" s="1032"/>
      <c r="H92" s="1032"/>
      <c r="I92" s="1032"/>
      <c r="J92" s="1470"/>
    </row>
    <row r="93" spans="1:10" ht="21.75">
      <c r="A93" s="1177" t="s">
        <v>815</v>
      </c>
      <c r="B93" s="1177" t="s">
        <v>1004</v>
      </c>
      <c r="C93" s="1032" t="s">
        <v>2781</v>
      </c>
      <c r="D93" s="285">
        <v>1</v>
      </c>
      <c r="E93" s="1032" t="s">
        <v>2781</v>
      </c>
      <c r="F93" s="1032"/>
      <c r="G93" s="1032"/>
      <c r="H93" s="1032"/>
      <c r="I93" s="1032" t="s">
        <v>600</v>
      </c>
      <c r="J93" s="1470" t="s">
        <v>43</v>
      </c>
    </row>
    <row r="94" spans="1:10" ht="21.75">
      <c r="A94" s="1177" t="s">
        <v>97</v>
      </c>
      <c r="B94" s="1177"/>
      <c r="C94" s="1032"/>
      <c r="D94" s="285"/>
      <c r="E94" s="1032"/>
      <c r="F94" s="1032"/>
      <c r="G94" s="1032"/>
      <c r="H94" s="1032"/>
      <c r="I94" s="1032"/>
      <c r="J94" s="1470"/>
    </row>
    <row r="95" spans="1:10" ht="21">
      <c r="A95" s="1231" t="s">
        <v>819</v>
      </c>
      <c r="B95" s="1231"/>
      <c r="C95" s="1098" t="s">
        <v>2797</v>
      </c>
      <c r="D95" s="1284" t="s">
        <v>2782</v>
      </c>
      <c r="E95" s="1032" t="s">
        <v>599</v>
      </c>
      <c r="F95" s="1032" t="s">
        <v>2783</v>
      </c>
      <c r="G95" s="1032" t="s">
        <v>2782</v>
      </c>
      <c r="H95" s="1032" t="s">
        <v>2781</v>
      </c>
      <c r="I95" s="1032" t="s">
        <v>2740</v>
      </c>
      <c r="J95" s="1472" t="s">
        <v>1675</v>
      </c>
    </row>
    <row r="96" spans="1:10" ht="21">
      <c r="A96" s="1229" t="s">
        <v>820</v>
      </c>
      <c r="B96" s="1229"/>
      <c r="C96" s="1098" t="s">
        <v>2797</v>
      </c>
      <c r="D96" s="1275" t="s">
        <v>2782</v>
      </c>
      <c r="E96" s="1098" t="s">
        <v>599</v>
      </c>
      <c r="F96" s="1098" t="s">
        <v>2783</v>
      </c>
      <c r="G96" s="1098" t="s">
        <v>2782</v>
      </c>
      <c r="H96" s="1098" t="s">
        <v>2781</v>
      </c>
      <c r="I96" s="1098" t="s">
        <v>2740</v>
      </c>
      <c r="J96" s="1472" t="s">
        <v>1675</v>
      </c>
    </row>
    <row r="97" spans="1:10" ht="21.75">
      <c r="A97" s="1195" t="s">
        <v>821</v>
      </c>
      <c r="B97" s="1195"/>
      <c r="C97" s="1191" t="s">
        <v>2800</v>
      </c>
      <c r="D97" s="1301">
        <v>2</v>
      </c>
      <c r="E97" s="1191" t="s">
        <v>2803</v>
      </c>
      <c r="F97" s="1191" t="s">
        <v>2804</v>
      </c>
      <c r="G97" s="1191" t="s">
        <v>2800</v>
      </c>
      <c r="H97" s="1191" t="s">
        <v>2801</v>
      </c>
      <c r="I97" s="1191" t="s">
        <v>2802</v>
      </c>
      <c r="J97" s="1248" t="s">
        <v>1676</v>
      </c>
    </row>
    <row r="98" spans="1:10" ht="21">
      <c r="A98" s="1232" t="s">
        <v>822</v>
      </c>
      <c r="B98" s="1229"/>
      <c r="C98" s="1052">
        <v>0</v>
      </c>
      <c r="D98" s="1281">
        <v>1</v>
      </c>
      <c r="E98" s="1061" t="s">
        <v>2777</v>
      </c>
      <c r="F98" s="1061" t="s">
        <v>3071</v>
      </c>
      <c r="G98" s="1061" t="s">
        <v>3072</v>
      </c>
      <c r="H98" s="1061" t="s">
        <v>3073</v>
      </c>
      <c r="I98" s="1061" t="s">
        <v>2740</v>
      </c>
      <c r="J98" s="1472" t="s">
        <v>1677</v>
      </c>
    </row>
    <row r="99" spans="1:10" ht="21">
      <c r="A99" s="1232" t="s">
        <v>823</v>
      </c>
      <c r="B99" s="1232"/>
      <c r="C99" s="1030">
        <v>0</v>
      </c>
      <c r="D99" s="1281">
        <v>1</v>
      </c>
      <c r="E99" s="1061" t="s">
        <v>2777</v>
      </c>
      <c r="F99" s="1061" t="s">
        <v>3071</v>
      </c>
      <c r="G99" s="1061" t="s">
        <v>3072</v>
      </c>
      <c r="H99" s="1061" t="s">
        <v>3073</v>
      </c>
      <c r="I99" s="1032" t="s">
        <v>2740</v>
      </c>
      <c r="J99" s="1472" t="s">
        <v>1678</v>
      </c>
    </row>
    <row r="100" spans="1:10" ht="21">
      <c r="A100" s="1232" t="s">
        <v>824</v>
      </c>
      <c r="B100" s="1232"/>
      <c r="C100" s="1055">
        <v>0.012</v>
      </c>
      <c r="D100" s="1281">
        <v>1.5</v>
      </c>
      <c r="E100" s="1032" t="s">
        <v>2809</v>
      </c>
      <c r="F100" s="1032" t="s">
        <v>2808</v>
      </c>
      <c r="G100" s="1032" t="s">
        <v>2807</v>
      </c>
      <c r="H100" s="1032" t="s">
        <v>2806</v>
      </c>
      <c r="I100" s="1032" t="s">
        <v>2781</v>
      </c>
      <c r="J100" s="1472" t="s">
        <v>1679</v>
      </c>
    </row>
    <row r="101" spans="1:10" ht="21">
      <c r="A101" s="1232" t="s">
        <v>825</v>
      </c>
      <c r="B101" s="1232"/>
      <c r="C101" s="1031">
        <v>0.01</v>
      </c>
      <c r="D101" s="1281">
        <v>1.5</v>
      </c>
      <c r="E101" s="1032" t="s">
        <v>2807</v>
      </c>
      <c r="F101" s="1032" t="s">
        <v>2806</v>
      </c>
      <c r="G101" s="1032" t="s">
        <v>2781</v>
      </c>
      <c r="H101" s="1032" t="s">
        <v>2805</v>
      </c>
      <c r="I101" s="1032" t="s">
        <v>2804</v>
      </c>
      <c r="J101" s="1472" t="s">
        <v>1680</v>
      </c>
    </row>
    <row r="102" spans="1:10" ht="21">
      <c r="A102" s="1232" t="s">
        <v>826</v>
      </c>
      <c r="B102" s="1232"/>
      <c r="C102" s="1031">
        <v>0</v>
      </c>
      <c r="D102" s="1281">
        <v>1</v>
      </c>
      <c r="E102" s="1032" t="s">
        <v>2777</v>
      </c>
      <c r="F102" s="1032" t="s">
        <v>3071</v>
      </c>
      <c r="G102" s="1032" t="s">
        <v>3072</v>
      </c>
      <c r="H102" s="1032" t="s">
        <v>3073</v>
      </c>
      <c r="I102" s="1032" t="s">
        <v>2740</v>
      </c>
      <c r="J102" s="1472" t="s">
        <v>1681</v>
      </c>
    </row>
    <row r="103" spans="1:10" ht="21">
      <c r="A103" s="1232" t="s">
        <v>827</v>
      </c>
      <c r="B103" s="1232"/>
      <c r="C103" s="1052">
        <v>0</v>
      </c>
      <c r="D103" s="1281">
        <v>1</v>
      </c>
      <c r="E103" s="1032" t="s">
        <v>2777</v>
      </c>
      <c r="F103" s="1032" t="s">
        <v>3071</v>
      </c>
      <c r="G103" s="1032" t="s">
        <v>3072</v>
      </c>
      <c r="H103" s="1032" t="s">
        <v>3073</v>
      </c>
      <c r="I103" s="1061" t="s">
        <v>2740</v>
      </c>
      <c r="J103" s="1472" t="s">
        <v>1680</v>
      </c>
    </row>
    <row r="104" spans="1:10" ht="21">
      <c r="A104" s="1233" t="s">
        <v>832</v>
      </c>
      <c r="B104" s="1233"/>
      <c r="C104" s="1031" t="s">
        <v>1546</v>
      </c>
      <c r="D104" s="1279">
        <v>2</v>
      </c>
      <c r="E104" s="1032" t="s">
        <v>599</v>
      </c>
      <c r="F104" s="1032" t="s">
        <v>2783</v>
      </c>
      <c r="G104" s="1032" t="s">
        <v>2782</v>
      </c>
      <c r="H104" s="1032" t="s">
        <v>2781</v>
      </c>
      <c r="I104" s="1032" t="s">
        <v>2740</v>
      </c>
      <c r="J104" s="1472" t="s">
        <v>1683</v>
      </c>
    </row>
    <row r="105" spans="1:10" ht="21">
      <c r="A105" s="1232" t="s">
        <v>833</v>
      </c>
      <c r="B105" s="1232"/>
      <c r="C105" s="1031" t="s">
        <v>1546</v>
      </c>
      <c r="D105" s="1281">
        <v>2</v>
      </c>
      <c r="E105" s="1032" t="s">
        <v>599</v>
      </c>
      <c r="F105" s="1032" t="s">
        <v>2783</v>
      </c>
      <c r="G105" s="1032" t="s">
        <v>2782</v>
      </c>
      <c r="H105" s="1032" t="s">
        <v>2781</v>
      </c>
      <c r="I105" s="1032" t="s">
        <v>2740</v>
      </c>
      <c r="J105" s="1472" t="s">
        <v>1683</v>
      </c>
    </row>
    <row r="106" spans="1:10" ht="21.75">
      <c r="A106" s="291" t="s">
        <v>834</v>
      </c>
      <c r="B106" s="291"/>
      <c r="C106" s="1039">
        <v>9</v>
      </c>
      <c r="D106" s="292">
        <v>2</v>
      </c>
      <c r="E106" s="1032" t="s">
        <v>2810</v>
      </c>
      <c r="F106" s="1032" t="s">
        <v>2816</v>
      </c>
      <c r="G106" s="1032" t="s">
        <v>2815</v>
      </c>
      <c r="H106" s="1032" t="s">
        <v>2814</v>
      </c>
      <c r="I106" s="1032" t="s">
        <v>2813</v>
      </c>
      <c r="J106" s="1472" t="s">
        <v>43</v>
      </c>
    </row>
    <row r="107" spans="1:10" ht="21">
      <c r="A107" s="1232" t="s">
        <v>835</v>
      </c>
      <c r="B107" s="1232"/>
      <c r="C107" s="1030" t="s">
        <v>1030</v>
      </c>
      <c r="D107" s="1281">
        <v>2</v>
      </c>
      <c r="E107" s="1032" t="s">
        <v>599</v>
      </c>
      <c r="F107" s="1032" t="s">
        <v>2783</v>
      </c>
      <c r="G107" s="1032" t="s">
        <v>2782</v>
      </c>
      <c r="H107" s="1032" t="s">
        <v>2781</v>
      </c>
      <c r="I107" s="1032" t="s">
        <v>2740</v>
      </c>
      <c r="J107" s="1472" t="s">
        <v>1684</v>
      </c>
    </row>
    <row r="108" spans="1:10" ht="21">
      <c r="A108" s="1232" t="s">
        <v>2765</v>
      </c>
      <c r="B108" s="1232"/>
      <c r="C108" s="1030"/>
      <c r="D108" s="1281"/>
      <c r="E108" s="1032"/>
      <c r="F108" s="1032"/>
      <c r="G108" s="1032"/>
      <c r="H108" s="1032"/>
      <c r="I108" s="1032"/>
      <c r="J108" s="1472"/>
    </row>
    <row r="109" spans="1:10" ht="21.75">
      <c r="A109" s="291" t="s">
        <v>836</v>
      </c>
      <c r="B109" s="291"/>
      <c r="C109" s="1039">
        <v>20</v>
      </c>
      <c r="D109" s="292">
        <v>2.5</v>
      </c>
      <c r="E109" s="1032" t="s">
        <v>2824</v>
      </c>
      <c r="F109" s="1032" t="s">
        <v>2825</v>
      </c>
      <c r="G109" s="1032" t="s">
        <v>2826</v>
      </c>
      <c r="H109" s="1032" t="s">
        <v>2816</v>
      </c>
      <c r="I109" s="1032" t="s">
        <v>2823</v>
      </c>
      <c r="J109" s="1472" t="s">
        <v>43</v>
      </c>
    </row>
    <row r="110" spans="1:10" ht="21">
      <c r="A110" s="1233" t="s">
        <v>837</v>
      </c>
      <c r="B110" s="1233"/>
      <c r="C110" s="1265">
        <v>2</v>
      </c>
      <c r="D110" s="1279">
        <v>2</v>
      </c>
      <c r="E110" s="1065" t="s">
        <v>599</v>
      </c>
      <c r="F110" s="1065" t="s">
        <v>2783</v>
      </c>
      <c r="G110" s="1065" t="s">
        <v>2782</v>
      </c>
      <c r="H110" s="1065" t="s">
        <v>2781</v>
      </c>
      <c r="I110" s="1065" t="s">
        <v>2740</v>
      </c>
      <c r="J110" s="1472" t="s">
        <v>1685</v>
      </c>
    </row>
    <row r="111" spans="1:10" ht="21">
      <c r="A111" s="1233" t="s">
        <v>839</v>
      </c>
      <c r="B111" s="1233"/>
      <c r="C111" s="1265">
        <v>4</v>
      </c>
      <c r="D111" s="1279">
        <v>0.5</v>
      </c>
      <c r="E111" s="1065" t="s">
        <v>2782</v>
      </c>
      <c r="F111" s="1065" t="s">
        <v>2783</v>
      </c>
      <c r="G111" s="1065" t="s">
        <v>599</v>
      </c>
      <c r="H111" s="1065" t="s">
        <v>600</v>
      </c>
      <c r="I111" s="1065" t="s">
        <v>3192</v>
      </c>
      <c r="J111" s="1472" t="s">
        <v>1687</v>
      </c>
    </row>
    <row r="112" spans="1:10" ht="46.5">
      <c r="A112" s="307" t="s">
        <v>1774</v>
      </c>
      <c r="B112" s="1081"/>
      <c r="C112" s="1081"/>
      <c r="D112" s="1300"/>
      <c r="E112" s="211"/>
      <c r="F112" s="211"/>
      <c r="G112" s="211"/>
      <c r="H112" s="211"/>
      <c r="I112" s="211"/>
      <c r="J112" s="1469"/>
    </row>
    <row r="113" spans="1:10" ht="21.75">
      <c r="A113" s="273" t="s">
        <v>845</v>
      </c>
      <c r="B113" s="273"/>
      <c r="C113" s="1152">
        <v>3</v>
      </c>
      <c r="D113" s="1285">
        <v>3.5</v>
      </c>
      <c r="E113" s="1097" t="s">
        <v>3187</v>
      </c>
      <c r="F113" s="1097" t="s">
        <v>3188</v>
      </c>
      <c r="G113" s="1097" t="s">
        <v>3189</v>
      </c>
      <c r="H113" s="1097" t="s">
        <v>3186</v>
      </c>
      <c r="I113" s="1097" t="s">
        <v>2783</v>
      </c>
      <c r="J113" s="1472" t="s">
        <v>1685</v>
      </c>
    </row>
    <row r="114" spans="1:10" ht="21.75">
      <c r="A114" s="364" t="s">
        <v>846</v>
      </c>
      <c r="B114" s="364"/>
      <c r="C114" s="1152">
        <v>100</v>
      </c>
      <c r="D114" s="1278">
        <v>3</v>
      </c>
      <c r="E114" s="1097" t="s">
        <v>3128</v>
      </c>
      <c r="F114" s="1097" t="s">
        <v>3129</v>
      </c>
      <c r="G114" s="1097" t="s">
        <v>3130</v>
      </c>
      <c r="H114" s="1097" t="s">
        <v>1040</v>
      </c>
      <c r="I114" s="1097" t="s">
        <v>1032</v>
      </c>
      <c r="J114" s="1472" t="s">
        <v>1685</v>
      </c>
    </row>
    <row r="115" spans="1:10" ht="21.75">
      <c r="A115" s="364" t="s">
        <v>847</v>
      </c>
      <c r="B115" s="364"/>
      <c r="C115" s="1152">
        <v>3</v>
      </c>
      <c r="D115" s="1278">
        <v>3</v>
      </c>
      <c r="E115" s="1097" t="s">
        <v>2781</v>
      </c>
      <c r="F115" s="1097" t="s">
        <v>2782</v>
      </c>
      <c r="G115" s="1097" t="s">
        <v>2783</v>
      </c>
      <c r="H115" s="1097" t="s">
        <v>599</v>
      </c>
      <c r="I115" s="1097" t="s">
        <v>600</v>
      </c>
      <c r="J115" s="1472" t="s">
        <v>1685</v>
      </c>
    </row>
    <row r="116" spans="1:10" ht="23.25">
      <c r="A116" s="1249" t="s">
        <v>848</v>
      </c>
      <c r="B116" s="1249"/>
      <c r="C116" s="1157" t="s">
        <v>3204</v>
      </c>
      <c r="D116" s="1281">
        <v>2</v>
      </c>
      <c r="E116" s="1157" t="s">
        <v>2781</v>
      </c>
      <c r="F116" s="1157" t="s">
        <v>600</v>
      </c>
      <c r="G116" s="1157" t="s">
        <v>2827</v>
      </c>
      <c r="H116" s="1157" t="s">
        <v>2815</v>
      </c>
      <c r="I116" s="1157" t="s">
        <v>2826</v>
      </c>
      <c r="J116" s="1460" t="s">
        <v>1688</v>
      </c>
    </row>
    <row r="117" spans="1:10" ht="21">
      <c r="A117" s="1249" t="s">
        <v>850</v>
      </c>
      <c r="B117" s="1249"/>
      <c r="C117" s="1043">
        <v>0</v>
      </c>
      <c r="D117" s="1281">
        <v>2</v>
      </c>
      <c r="E117" s="1044" t="s">
        <v>599</v>
      </c>
      <c r="F117" s="1044" t="s">
        <v>2783</v>
      </c>
      <c r="G117" s="1044" t="s">
        <v>2782</v>
      </c>
      <c r="H117" s="1044" t="s">
        <v>2781</v>
      </c>
      <c r="I117" s="1044" t="s">
        <v>2740</v>
      </c>
      <c r="J117" s="1472" t="s">
        <v>1685</v>
      </c>
    </row>
    <row r="118" spans="1:10" ht="21">
      <c r="A118" s="1249" t="s">
        <v>851</v>
      </c>
      <c r="B118" s="1249"/>
      <c r="C118" s="1043" t="s">
        <v>2818</v>
      </c>
      <c r="D118" s="1281">
        <v>2</v>
      </c>
      <c r="E118" s="1044" t="s">
        <v>2843</v>
      </c>
      <c r="F118" s="1044" t="s">
        <v>2814</v>
      </c>
      <c r="G118" s="1044" t="s">
        <v>2827</v>
      </c>
      <c r="H118" s="1044" t="s">
        <v>2811</v>
      </c>
      <c r="I118" s="1044" t="s">
        <v>3192</v>
      </c>
      <c r="J118" s="1472" t="s">
        <v>1685</v>
      </c>
    </row>
    <row r="119" spans="1:10" ht="21">
      <c r="A119" s="1534" t="s">
        <v>852</v>
      </c>
      <c r="B119" s="1534"/>
      <c r="C119" s="1535" t="s">
        <v>325</v>
      </c>
      <c r="D119" s="1536">
        <v>2</v>
      </c>
      <c r="E119" s="1535" t="s">
        <v>3170</v>
      </c>
      <c r="F119" s="1535" t="s">
        <v>3169</v>
      </c>
      <c r="G119" s="1535" t="s">
        <v>325</v>
      </c>
      <c r="H119" s="1535" t="s">
        <v>3167</v>
      </c>
      <c r="I119" s="1032" t="s">
        <v>3168</v>
      </c>
      <c r="J119" s="1460" t="s">
        <v>1690</v>
      </c>
    </row>
    <row r="120" spans="1:10" ht="21">
      <c r="A120" s="1557"/>
      <c r="B120" s="1557"/>
      <c r="C120" s="1558"/>
      <c r="D120" s="1559"/>
      <c r="E120" s="1558"/>
      <c r="F120" s="1558"/>
      <c r="G120" s="1558"/>
      <c r="H120" s="1558"/>
      <c r="I120" s="1457"/>
      <c r="J120" s="1475"/>
    </row>
    <row r="121" spans="1:10" ht="23.25">
      <c r="A121" s="1268" t="s">
        <v>1775</v>
      </c>
      <c r="B121" s="1223"/>
      <c r="C121" s="1223"/>
      <c r="D121" s="1302"/>
      <c r="E121" s="1222"/>
      <c r="F121" s="1222"/>
      <c r="G121" s="1222"/>
      <c r="H121" s="1222"/>
      <c r="I121" s="1222"/>
      <c r="J121" s="1475"/>
    </row>
    <row r="122" spans="1:10" ht="21.75">
      <c r="A122" s="1173" t="s">
        <v>853</v>
      </c>
      <c r="B122" s="1173"/>
      <c r="C122" s="1104" t="s">
        <v>3130</v>
      </c>
      <c r="D122" s="1287" t="s">
        <v>2782</v>
      </c>
      <c r="E122" s="1104" t="s">
        <v>3129</v>
      </c>
      <c r="F122" s="1104" t="s">
        <v>328</v>
      </c>
      <c r="G122" s="1104" t="s">
        <v>3130</v>
      </c>
      <c r="H122" s="1104" t="s">
        <v>2795</v>
      </c>
      <c r="I122" s="1104" t="s">
        <v>1040</v>
      </c>
      <c r="J122" s="1472" t="s">
        <v>1685</v>
      </c>
    </row>
    <row r="123" spans="1:10" ht="23.25">
      <c r="A123" s="1232" t="s">
        <v>854</v>
      </c>
      <c r="B123" s="1173"/>
      <c r="C123" s="1253" t="s">
        <v>2818</v>
      </c>
      <c r="D123" s="1281">
        <v>1</v>
      </c>
      <c r="E123" s="1156" t="s">
        <v>2821</v>
      </c>
      <c r="F123" s="1156" t="s">
        <v>2822</v>
      </c>
      <c r="G123" s="1156" t="s">
        <v>2818</v>
      </c>
      <c r="H123" s="1156" t="s">
        <v>2819</v>
      </c>
      <c r="I123" s="1156" t="s">
        <v>2820</v>
      </c>
      <c r="J123" s="1472" t="s">
        <v>1685</v>
      </c>
    </row>
    <row r="124" spans="1:10" ht="23.25">
      <c r="A124" s="1232" t="s">
        <v>0</v>
      </c>
      <c r="B124" s="1173"/>
      <c r="C124" s="1251" t="s">
        <v>3157</v>
      </c>
      <c r="D124" s="1281">
        <v>1.5</v>
      </c>
      <c r="E124" s="1252" t="s">
        <v>2847</v>
      </c>
      <c r="F124" s="1252" t="s">
        <v>2848</v>
      </c>
      <c r="G124" s="1252" t="s">
        <v>3157</v>
      </c>
      <c r="H124" s="1252" t="s">
        <v>2851</v>
      </c>
      <c r="I124" s="1252" t="s">
        <v>2852</v>
      </c>
      <c r="J124" s="1472" t="s">
        <v>1685</v>
      </c>
    </row>
    <row r="125" spans="1:10" ht="21.75">
      <c r="A125" s="1260" t="s">
        <v>1</v>
      </c>
      <c r="B125" s="1173"/>
      <c r="C125" s="1099" t="s">
        <v>1040</v>
      </c>
      <c r="D125" s="1288" t="s">
        <v>2782</v>
      </c>
      <c r="E125" s="1099" t="s">
        <v>3130</v>
      </c>
      <c r="F125" s="1099" t="s">
        <v>2795</v>
      </c>
      <c r="G125" s="1099" t="s">
        <v>1040</v>
      </c>
      <c r="H125" s="1099" t="s">
        <v>325</v>
      </c>
      <c r="I125" s="1099" t="s">
        <v>1032</v>
      </c>
      <c r="J125" s="1472" t="s">
        <v>1685</v>
      </c>
    </row>
    <row r="126" spans="1:10" ht="21.75">
      <c r="A126" s="365" t="s">
        <v>2</v>
      </c>
      <c r="B126" s="1173"/>
      <c r="C126" s="1272" t="s">
        <v>1040</v>
      </c>
      <c r="D126" s="368" t="s">
        <v>3147</v>
      </c>
      <c r="E126" s="1272" t="s">
        <v>3130</v>
      </c>
      <c r="F126" s="1272" t="s">
        <v>2795</v>
      </c>
      <c r="G126" s="1272" t="s">
        <v>1040</v>
      </c>
      <c r="H126" s="1272" t="s">
        <v>325</v>
      </c>
      <c r="I126" s="1272" t="s">
        <v>1032</v>
      </c>
      <c r="J126" s="1472" t="s">
        <v>1685</v>
      </c>
    </row>
    <row r="127" spans="1:10" ht="42">
      <c r="A127" s="1260" t="s">
        <v>3</v>
      </c>
      <c r="B127" s="1260"/>
      <c r="C127" s="1099" t="s">
        <v>1030</v>
      </c>
      <c r="D127" s="1288" t="s">
        <v>3148</v>
      </c>
      <c r="E127" s="1099" t="s">
        <v>799</v>
      </c>
      <c r="F127" s="1099" t="s">
        <v>1493</v>
      </c>
      <c r="G127" s="1099" t="s">
        <v>1493</v>
      </c>
      <c r="H127" s="1099" t="s">
        <v>1493</v>
      </c>
      <c r="I127" s="1099" t="s">
        <v>800</v>
      </c>
      <c r="J127" s="1472" t="s">
        <v>1685</v>
      </c>
    </row>
    <row r="128" spans="1:10" ht="21.75">
      <c r="A128" s="1260" t="s">
        <v>4</v>
      </c>
      <c r="B128" s="1217"/>
      <c r="C128" s="1099" t="s">
        <v>1030</v>
      </c>
      <c r="D128" s="1288" t="s">
        <v>2782</v>
      </c>
      <c r="E128" s="1099" t="s">
        <v>2740</v>
      </c>
      <c r="F128" s="1099" t="s">
        <v>2781</v>
      </c>
      <c r="G128" s="1099" t="s">
        <v>2782</v>
      </c>
      <c r="H128" s="1099" t="s">
        <v>2783</v>
      </c>
      <c r="I128" s="1099" t="s">
        <v>599</v>
      </c>
      <c r="J128" s="1472" t="s">
        <v>1685</v>
      </c>
    </row>
    <row r="129" spans="1:10" ht="21.75">
      <c r="A129" s="1181" t="s">
        <v>5</v>
      </c>
      <c r="B129" s="1260"/>
      <c r="C129" s="1099" t="s">
        <v>3130</v>
      </c>
      <c r="D129" s="1289">
        <v>2</v>
      </c>
      <c r="E129" s="1099" t="s">
        <v>3128</v>
      </c>
      <c r="F129" s="1099" t="s">
        <v>3129</v>
      </c>
      <c r="G129" s="1099" t="s">
        <v>3130</v>
      </c>
      <c r="H129" s="1099" t="s">
        <v>1040</v>
      </c>
      <c r="I129" s="1099" t="s">
        <v>1032</v>
      </c>
      <c r="J129" s="1472" t="s">
        <v>1685</v>
      </c>
    </row>
    <row r="130" spans="1:10" ht="21.75">
      <c r="A130" s="1182" t="s">
        <v>88</v>
      </c>
      <c r="B130" s="1181"/>
      <c r="C130" s="1099"/>
      <c r="D130" s="1289"/>
      <c r="E130" s="1099"/>
      <c r="F130" s="1099"/>
      <c r="G130" s="1099"/>
      <c r="H130" s="1099"/>
      <c r="I130" s="1099"/>
      <c r="J130" s="1470"/>
    </row>
    <row r="131" spans="1:10" ht="21.75">
      <c r="A131" s="1538" t="s">
        <v>6</v>
      </c>
      <c r="B131" s="1182"/>
      <c r="C131" s="1099" t="s">
        <v>3129</v>
      </c>
      <c r="D131" s="1289">
        <v>1.5</v>
      </c>
      <c r="E131" s="1099" t="s">
        <v>3128</v>
      </c>
      <c r="F131" s="1099" t="s">
        <v>2796</v>
      </c>
      <c r="G131" s="1099" t="s">
        <v>3129</v>
      </c>
      <c r="H131" s="1099" t="s">
        <v>328</v>
      </c>
      <c r="I131" s="1099" t="s">
        <v>3130</v>
      </c>
      <c r="J131" s="1472" t="s">
        <v>1685</v>
      </c>
    </row>
    <row r="132" spans="1:10" ht="21.75">
      <c r="A132" s="91"/>
      <c r="B132" s="1181"/>
      <c r="C132" s="1099"/>
      <c r="D132" s="1289"/>
      <c r="E132" s="1099"/>
      <c r="F132" s="1099"/>
      <c r="G132" s="1099"/>
      <c r="H132" s="1099"/>
      <c r="I132" s="1099"/>
      <c r="J132" s="1470"/>
    </row>
    <row r="133" spans="1:10" ht="21">
      <c r="A133" s="91"/>
      <c r="B133" s="261"/>
      <c r="C133" s="1111"/>
      <c r="D133" s="1111"/>
      <c r="E133" s="261"/>
      <c r="F133" s="261"/>
      <c r="G133" s="261"/>
      <c r="H133" s="261"/>
      <c r="I133" s="261"/>
      <c r="J133" s="1476"/>
    </row>
  </sheetData>
  <mergeCells count="14">
    <mergeCell ref="A1:J1"/>
    <mergeCell ref="A2:A3"/>
    <mergeCell ref="B2:B3"/>
    <mergeCell ref="C2:C3"/>
    <mergeCell ref="D2:D3"/>
    <mergeCell ref="E2:I2"/>
    <mergeCell ref="J2:J3"/>
    <mergeCell ref="A82:J82"/>
    <mergeCell ref="A83:A84"/>
    <mergeCell ref="B83:B84"/>
    <mergeCell ref="C83:C84"/>
    <mergeCell ref="D83:D84"/>
    <mergeCell ref="E83:I83"/>
    <mergeCell ref="J83:J8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L6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57.8515625" style="0" customWidth="1"/>
    <col min="4" max="8" width="4.7109375" style="0" customWidth="1"/>
  </cols>
  <sheetData>
    <row r="1" spans="1:12" s="36" customFormat="1" ht="38.25" customHeight="1">
      <c r="A1" s="37" t="s">
        <v>1979</v>
      </c>
      <c r="B1" s="39"/>
      <c r="C1" s="43"/>
      <c r="D1" s="36" t="s">
        <v>1987</v>
      </c>
      <c r="E1" s="43"/>
      <c r="G1" s="43"/>
      <c r="H1" s="43"/>
      <c r="I1" s="43"/>
      <c r="J1" s="43"/>
      <c r="K1" s="43"/>
      <c r="L1" s="43"/>
    </row>
    <row r="2" spans="1:4" s="36" customFormat="1" ht="20.25" customHeight="1">
      <c r="A2" s="36" t="s">
        <v>51</v>
      </c>
      <c r="D2" s="36" t="s">
        <v>1988</v>
      </c>
    </row>
    <row r="3" spans="1:4" s="36" customFormat="1" ht="23.25">
      <c r="A3" s="36" t="s">
        <v>52</v>
      </c>
      <c r="D3" s="36" t="s">
        <v>1988</v>
      </c>
    </row>
    <row r="4" spans="1:12" ht="21" customHeight="1">
      <c r="A4" s="1606" t="s">
        <v>377</v>
      </c>
      <c r="B4" s="1591" t="s">
        <v>620</v>
      </c>
      <c r="C4" s="1609" t="s">
        <v>268</v>
      </c>
      <c r="D4" s="1609" t="s">
        <v>1720</v>
      </c>
      <c r="E4" s="1609"/>
      <c r="F4" s="1609"/>
      <c r="G4" s="1609"/>
      <c r="H4" s="1609"/>
      <c r="I4" s="1627" t="s">
        <v>1983</v>
      </c>
      <c r="J4" s="1560" t="s">
        <v>1984</v>
      </c>
      <c r="K4" s="1615" t="s">
        <v>1772</v>
      </c>
      <c r="L4" s="1560" t="s">
        <v>1986</v>
      </c>
    </row>
    <row r="5" spans="1:12" ht="21" customHeight="1">
      <c r="A5" s="1607"/>
      <c r="B5" s="1623"/>
      <c r="C5" s="1610"/>
      <c r="D5" s="1079">
        <v>1</v>
      </c>
      <c r="E5" s="1079">
        <v>2</v>
      </c>
      <c r="F5" s="1131">
        <v>3</v>
      </c>
      <c r="G5" s="1131">
        <v>4</v>
      </c>
      <c r="H5" s="1131">
        <v>5</v>
      </c>
      <c r="I5" s="1627"/>
      <c r="J5" s="1560"/>
      <c r="K5" s="1617"/>
      <c r="L5" s="1560"/>
    </row>
    <row r="6" spans="1:12" ht="42">
      <c r="A6" s="1757" t="s">
        <v>2488</v>
      </c>
      <c r="B6" s="1732"/>
      <c r="C6" s="1733" t="s">
        <v>1004</v>
      </c>
      <c r="D6" s="1733" t="s">
        <v>1005</v>
      </c>
      <c r="E6" s="1733"/>
      <c r="F6" s="1733"/>
      <c r="G6" s="1733"/>
      <c r="H6" s="1733" t="s">
        <v>1004</v>
      </c>
      <c r="I6" s="1734"/>
      <c r="J6" s="1734"/>
      <c r="K6" s="1735"/>
      <c r="L6" s="1734"/>
    </row>
    <row r="7" spans="1:12" ht="21">
      <c r="A7" s="1736" t="s">
        <v>53</v>
      </c>
      <c r="B7" s="1736"/>
      <c r="C7" s="1733" t="s">
        <v>2781</v>
      </c>
      <c r="D7" s="1738" t="s">
        <v>2782</v>
      </c>
      <c r="E7" s="1738"/>
      <c r="F7" s="1738" t="s">
        <v>2781</v>
      </c>
      <c r="G7" s="1738"/>
      <c r="H7" s="1738" t="s">
        <v>2740</v>
      </c>
      <c r="I7" s="1734"/>
      <c r="J7" s="1734"/>
      <c r="K7" s="1739"/>
      <c r="L7" s="1734"/>
    </row>
    <row r="8" spans="1:12" ht="21">
      <c r="A8" s="1740" t="s">
        <v>55</v>
      </c>
      <c r="B8" s="1740"/>
      <c r="C8" s="1741">
        <v>1</v>
      </c>
      <c r="D8" s="1738" t="s">
        <v>2782</v>
      </c>
      <c r="E8" s="1738"/>
      <c r="F8" s="1738" t="s">
        <v>2781</v>
      </c>
      <c r="G8" s="1738"/>
      <c r="H8" s="1738" t="s">
        <v>2740</v>
      </c>
      <c r="I8" s="1734"/>
      <c r="J8" s="1734"/>
      <c r="K8" s="1742"/>
      <c r="L8" s="1734"/>
    </row>
    <row r="9" spans="1:12" ht="21">
      <c r="A9" s="1736" t="s">
        <v>56</v>
      </c>
      <c r="B9" s="1736"/>
      <c r="C9" s="1741">
        <v>60</v>
      </c>
      <c r="D9" s="1738" t="s">
        <v>1041</v>
      </c>
      <c r="E9" s="1738" t="s">
        <v>2842</v>
      </c>
      <c r="F9" s="1738" t="s">
        <v>3128</v>
      </c>
      <c r="G9" s="1738" t="s">
        <v>2796</v>
      </c>
      <c r="H9" s="1738" t="s">
        <v>3129</v>
      </c>
      <c r="I9" s="1734"/>
      <c r="J9" s="1734"/>
      <c r="K9" s="1739"/>
      <c r="L9" s="1734"/>
    </row>
    <row r="10" spans="1:12" ht="21">
      <c r="A10" s="1744" t="s">
        <v>2489</v>
      </c>
      <c r="B10" s="1740"/>
      <c r="C10" s="1741"/>
      <c r="D10" s="1738"/>
      <c r="E10" s="1738"/>
      <c r="F10" s="1738"/>
      <c r="G10" s="1738"/>
      <c r="H10" s="1738"/>
      <c r="I10" s="1734"/>
      <c r="J10" s="1734"/>
      <c r="K10" s="1739"/>
      <c r="L10" s="1734"/>
    </row>
    <row r="11" spans="1:12" ht="21">
      <c r="A11" s="1745" t="s">
        <v>2490</v>
      </c>
      <c r="B11" s="1736"/>
      <c r="C11" s="1741"/>
      <c r="D11" s="1738"/>
      <c r="E11" s="1738"/>
      <c r="F11" s="1738"/>
      <c r="G11" s="1738"/>
      <c r="H11" s="1738"/>
      <c r="I11" s="1734"/>
      <c r="J11" s="1734"/>
      <c r="K11" s="1739"/>
      <c r="L11" s="1734"/>
    </row>
    <row r="12" spans="1:12" ht="21">
      <c r="A12" s="1759" t="s">
        <v>48</v>
      </c>
      <c r="B12" s="1736"/>
      <c r="C12" s="1741"/>
      <c r="D12" s="1738"/>
      <c r="E12" s="1738"/>
      <c r="F12" s="1738"/>
      <c r="G12" s="1738"/>
      <c r="H12" s="1738"/>
      <c r="I12" s="1734"/>
      <c r="J12" s="1734"/>
      <c r="K12" s="1739"/>
      <c r="L12" s="1734"/>
    </row>
    <row r="13" spans="1:12" ht="21.75">
      <c r="A13" s="1740" t="s">
        <v>57</v>
      </c>
      <c r="B13" s="1743"/>
      <c r="C13" s="1738" t="s">
        <v>2740</v>
      </c>
      <c r="D13" s="1738" t="s">
        <v>2781</v>
      </c>
      <c r="E13" s="1738"/>
      <c r="F13" s="1738"/>
      <c r="G13" s="1738"/>
      <c r="H13" s="1738" t="s">
        <v>2740</v>
      </c>
      <c r="I13" s="1734"/>
      <c r="J13" s="1734"/>
      <c r="K13" s="1746"/>
      <c r="L13" s="1734"/>
    </row>
    <row r="14" spans="1:12" ht="21.75">
      <c r="A14" s="1740" t="s">
        <v>71</v>
      </c>
      <c r="B14" s="1743"/>
      <c r="C14" s="1738" t="s">
        <v>2740</v>
      </c>
      <c r="D14" s="1738" t="s">
        <v>2782</v>
      </c>
      <c r="E14" s="1738"/>
      <c r="F14" s="1738" t="s">
        <v>2781</v>
      </c>
      <c r="G14" s="1738"/>
      <c r="H14" s="1738" t="s">
        <v>2740</v>
      </c>
      <c r="I14" s="1734"/>
      <c r="J14" s="1734"/>
      <c r="K14" s="1746"/>
      <c r="L14" s="1734"/>
    </row>
    <row r="15" spans="1:12" ht="21">
      <c r="A15" s="1740" t="s">
        <v>58</v>
      </c>
      <c r="B15" s="1745"/>
      <c r="C15" s="1747" t="s">
        <v>2781</v>
      </c>
      <c r="D15" s="1747" t="s">
        <v>2782</v>
      </c>
      <c r="E15" s="1747"/>
      <c r="F15" s="1747" t="s">
        <v>2781</v>
      </c>
      <c r="G15" s="1747"/>
      <c r="H15" s="1747" t="s">
        <v>2740</v>
      </c>
      <c r="I15" s="1734"/>
      <c r="J15" s="1734"/>
      <c r="K15" s="1748"/>
      <c r="L15" s="1734"/>
    </row>
    <row r="16" spans="1:12" ht="21">
      <c r="A16" s="1749" t="s">
        <v>59</v>
      </c>
      <c r="B16" s="1744"/>
      <c r="C16" s="1747" t="s">
        <v>2740</v>
      </c>
      <c r="D16" s="1738" t="s">
        <v>2781</v>
      </c>
      <c r="E16" s="1738"/>
      <c r="F16" s="1738"/>
      <c r="G16" s="1738"/>
      <c r="H16" s="1738" t="s">
        <v>2740</v>
      </c>
      <c r="I16" s="1734"/>
      <c r="J16" s="1734"/>
      <c r="K16" s="1750"/>
      <c r="L16" s="1734"/>
    </row>
    <row r="17" spans="1:12" ht="21">
      <c r="A17" s="1749" t="s">
        <v>60</v>
      </c>
      <c r="B17" s="1745"/>
      <c r="C17" s="1747" t="s">
        <v>2781</v>
      </c>
      <c r="D17" s="1747" t="s">
        <v>2782</v>
      </c>
      <c r="E17" s="1747"/>
      <c r="F17" s="1747" t="s">
        <v>2781</v>
      </c>
      <c r="G17" s="1747"/>
      <c r="H17" s="1747" t="s">
        <v>2740</v>
      </c>
      <c r="I17" s="1734"/>
      <c r="J17" s="1734"/>
      <c r="K17" s="1748"/>
      <c r="L17" s="1734"/>
    </row>
    <row r="18" spans="1:12" ht="21.75">
      <c r="A18" s="1749" t="s">
        <v>49</v>
      </c>
      <c r="B18" s="1751"/>
      <c r="C18" s="1760" t="s">
        <v>325</v>
      </c>
      <c r="D18" s="1760" t="s">
        <v>3170</v>
      </c>
      <c r="E18" s="1760" t="s">
        <v>3169</v>
      </c>
      <c r="F18" s="1760" t="s">
        <v>325</v>
      </c>
      <c r="G18" s="1760" t="s">
        <v>3167</v>
      </c>
      <c r="H18" s="1760" t="s">
        <v>3168</v>
      </c>
      <c r="J18" s="1734"/>
      <c r="K18" s="1752"/>
      <c r="L18" s="1734"/>
    </row>
    <row r="19" spans="1:12" ht="21">
      <c r="A19" s="1753" t="s">
        <v>61</v>
      </c>
      <c r="B19" s="1753"/>
      <c r="C19" s="1741">
        <v>1</v>
      </c>
      <c r="D19" s="1754" t="s">
        <v>2782</v>
      </c>
      <c r="E19" s="1754"/>
      <c r="F19" s="1754" t="s">
        <v>2781</v>
      </c>
      <c r="G19" s="1754"/>
      <c r="H19" s="1738" t="s">
        <v>2740</v>
      </c>
      <c r="I19" s="1734"/>
      <c r="J19" s="1734"/>
      <c r="K19" s="1755"/>
      <c r="L19" s="1734"/>
    </row>
    <row r="20" spans="1:12" ht="23.25">
      <c r="A20" s="1753" t="s">
        <v>50</v>
      </c>
      <c r="B20" s="1753"/>
      <c r="C20" s="1251" t="s">
        <v>3157</v>
      </c>
      <c r="D20" s="1252" t="s">
        <v>2847</v>
      </c>
      <c r="E20" s="1252" t="s">
        <v>2848</v>
      </c>
      <c r="F20" s="1252" t="s">
        <v>3157</v>
      </c>
      <c r="G20" s="1252" t="s">
        <v>2851</v>
      </c>
      <c r="H20" s="1252" t="s">
        <v>2852</v>
      </c>
      <c r="J20" s="1734"/>
      <c r="K20" s="1755"/>
      <c r="L20" s="1734"/>
    </row>
    <row r="21" spans="1:12" ht="21">
      <c r="A21" s="1758" t="s">
        <v>62</v>
      </c>
      <c r="B21" s="1753"/>
      <c r="C21" s="1761">
        <v>5</v>
      </c>
      <c r="D21" s="1738" t="s">
        <v>2781</v>
      </c>
      <c r="E21" s="1738" t="s">
        <v>2782</v>
      </c>
      <c r="F21" s="1738" t="s">
        <v>2783</v>
      </c>
      <c r="G21" s="1738" t="s">
        <v>599</v>
      </c>
      <c r="H21" s="1738" t="s">
        <v>600</v>
      </c>
      <c r="I21" s="1734"/>
      <c r="J21" s="1734"/>
      <c r="K21" s="1755"/>
      <c r="L21" s="1734"/>
    </row>
    <row r="22" spans="1:12" ht="21">
      <c r="A22" s="1758" t="s">
        <v>54</v>
      </c>
      <c r="B22" s="1753">
        <v>1</v>
      </c>
      <c r="C22" s="1761">
        <v>1</v>
      </c>
      <c r="D22" s="1738" t="s">
        <v>799</v>
      </c>
      <c r="E22" s="1738"/>
      <c r="F22" s="1738"/>
      <c r="G22" s="1738"/>
      <c r="H22" s="1738" t="s">
        <v>800</v>
      </c>
      <c r="I22" s="1734"/>
      <c r="J22" s="1734"/>
      <c r="K22" s="1755"/>
      <c r="L22" s="1734"/>
    </row>
    <row r="23" spans="1:12" ht="21">
      <c r="A23" s="1758" t="s">
        <v>70</v>
      </c>
      <c r="B23" s="1753"/>
      <c r="C23" s="1761">
        <v>0</v>
      </c>
      <c r="D23" s="1738" t="s">
        <v>2781</v>
      </c>
      <c r="E23" s="1738"/>
      <c r="F23" s="1738"/>
      <c r="G23" s="1738"/>
      <c r="H23" s="1738" t="s">
        <v>2740</v>
      </c>
      <c r="I23" s="1734"/>
      <c r="J23" s="1734"/>
      <c r="K23" s="1755"/>
      <c r="L23" s="1734"/>
    </row>
    <row r="24" spans="1:12" ht="21.75">
      <c r="A24" s="1756"/>
      <c r="B24" s="1753"/>
      <c r="C24" s="1737"/>
      <c r="D24" s="1738"/>
      <c r="E24" s="1738"/>
      <c r="F24" s="1738"/>
      <c r="G24" s="1738"/>
      <c r="H24" s="1738"/>
      <c r="I24" s="1734"/>
      <c r="J24" s="1734"/>
      <c r="K24" s="1755"/>
      <c r="L24" s="1734"/>
    </row>
    <row r="25" spans="1:12" ht="21.75">
      <c r="A25" s="365"/>
      <c r="B25" s="1232"/>
      <c r="C25" s="1031"/>
      <c r="D25" s="1032"/>
      <c r="E25" s="1032"/>
      <c r="F25" s="1032"/>
      <c r="G25" s="1032"/>
      <c r="H25" s="1032"/>
      <c r="I25" s="547"/>
      <c r="J25" s="547"/>
      <c r="K25" s="1548"/>
      <c r="L25" s="547"/>
    </row>
    <row r="26" spans="1:12" ht="21.75">
      <c r="A26" s="365"/>
      <c r="B26" s="1232"/>
      <c r="C26" s="1031"/>
      <c r="D26" s="1032"/>
      <c r="E26" s="1032"/>
      <c r="F26" s="1032"/>
      <c r="G26" s="1032"/>
      <c r="H26" s="1032"/>
      <c r="I26" s="547"/>
      <c r="J26" s="547"/>
      <c r="K26" s="1548"/>
      <c r="L26" s="547"/>
    </row>
    <row r="27" spans="1:12" ht="21.75">
      <c r="A27" s="365"/>
      <c r="B27" s="1232"/>
      <c r="C27" s="1031"/>
      <c r="D27" s="1032"/>
      <c r="E27" s="1032"/>
      <c r="F27" s="1032"/>
      <c r="G27" s="1032"/>
      <c r="H27" s="1032"/>
      <c r="I27" s="547"/>
      <c r="J27" s="547"/>
      <c r="K27" s="1548"/>
      <c r="L27" s="547"/>
    </row>
    <row r="28" spans="1:12" ht="21">
      <c r="A28" s="1232" t="s">
        <v>2491</v>
      </c>
      <c r="B28" s="1232"/>
      <c r="C28" s="1031"/>
      <c r="D28" s="1032"/>
      <c r="E28" s="1032"/>
      <c r="F28" s="1032"/>
      <c r="G28" s="1032"/>
      <c r="H28" s="1032"/>
      <c r="I28" s="547"/>
      <c r="J28" s="547"/>
      <c r="K28" s="1548"/>
      <c r="L28" s="547"/>
    </row>
    <row r="29" spans="1:12" ht="21.75">
      <c r="A29" s="1173" t="s">
        <v>2492</v>
      </c>
      <c r="B29" s="1232"/>
      <c r="C29" s="1031"/>
      <c r="D29" s="1032"/>
      <c r="E29" s="1032"/>
      <c r="F29" s="1032"/>
      <c r="G29" s="1032"/>
      <c r="H29" s="1032"/>
      <c r="I29" s="547"/>
      <c r="J29" s="547"/>
      <c r="K29" s="1548"/>
      <c r="L29" s="547"/>
    </row>
    <row r="30" spans="1:12" ht="21">
      <c r="A30" s="1260" t="s">
        <v>2493</v>
      </c>
      <c r="B30" s="1232"/>
      <c r="C30" s="1052"/>
      <c r="D30" s="1032"/>
      <c r="E30" s="1032"/>
      <c r="F30" s="1032"/>
      <c r="G30" s="1032"/>
      <c r="H30" s="1061"/>
      <c r="I30" s="547"/>
      <c r="J30" s="547"/>
      <c r="K30" s="1548"/>
      <c r="L30" s="547"/>
    </row>
    <row r="31" spans="1:12" ht="21">
      <c r="A31" s="1260" t="s">
        <v>2494</v>
      </c>
      <c r="B31" s="1232"/>
      <c r="C31" s="1052"/>
      <c r="D31" s="1032"/>
      <c r="E31" s="1032"/>
      <c r="F31" s="1032"/>
      <c r="G31" s="1032"/>
      <c r="H31" s="1061"/>
      <c r="I31" s="547"/>
      <c r="J31" s="547"/>
      <c r="K31" s="1548"/>
      <c r="L31" s="547"/>
    </row>
    <row r="32" spans="1:12" ht="21.75">
      <c r="A32" s="1181" t="s">
        <v>2495</v>
      </c>
      <c r="B32" s="1232"/>
      <c r="C32" s="1052"/>
      <c r="D32" s="1032"/>
      <c r="E32" s="1032"/>
      <c r="F32" s="1032"/>
      <c r="G32" s="1032"/>
      <c r="H32" s="1061"/>
      <c r="I32" s="547"/>
      <c r="J32" s="547"/>
      <c r="K32" s="1548"/>
      <c r="L32" s="547"/>
    </row>
    <row r="33" spans="1:12" ht="21.75">
      <c r="A33" s="1182" t="s">
        <v>88</v>
      </c>
      <c r="B33" s="1233"/>
      <c r="C33" s="1031"/>
      <c r="D33" s="1032"/>
      <c r="E33" s="1032"/>
      <c r="F33" s="1032"/>
      <c r="G33" s="1032"/>
      <c r="H33" s="1032"/>
      <c r="I33" s="547"/>
      <c r="J33" s="547"/>
      <c r="K33" s="1540"/>
      <c r="L33" s="547"/>
    </row>
    <row r="34" spans="1:12" ht="21.75">
      <c r="A34" s="1538" t="s">
        <v>2496</v>
      </c>
      <c r="B34" s="1233"/>
      <c r="C34" s="1031"/>
      <c r="D34" s="1032"/>
      <c r="E34" s="1032"/>
      <c r="F34" s="1032"/>
      <c r="G34" s="1032"/>
      <c r="H34" s="1032"/>
      <c r="I34" s="547"/>
      <c r="J34" s="547"/>
      <c r="K34" s="1540"/>
      <c r="L34" s="547"/>
    </row>
    <row r="35" spans="1:12" ht="21">
      <c r="A35" s="1232"/>
      <c r="B35" s="1232"/>
      <c r="C35" s="1031"/>
      <c r="D35" s="1032"/>
      <c r="E35" s="1032"/>
      <c r="F35" s="1032"/>
      <c r="G35" s="1032"/>
      <c r="H35" s="1032"/>
      <c r="I35" s="547"/>
      <c r="J35" s="547"/>
      <c r="K35" s="1548"/>
      <c r="L35" s="547"/>
    </row>
    <row r="36" spans="1:12" ht="21.75">
      <c r="A36" s="291"/>
      <c r="B36" s="291"/>
      <c r="C36" s="1039"/>
      <c r="D36" s="1032"/>
      <c r="E36" s="1032"/>
      <c r="F36" s="1032"/>
      <c r="G36" s="1032"/>
      <c r="H36" s="1032"/>
      <c r="I36" s="547"/>
      <c r="J36" s="547"/>
      <c r="K36" s="1542"/>
      <c r="L36" s="547"/>
    </row>
    <row r="37" spans="1:12" ht="21">
      <c r="A37" s="1232"/>
      <c r="B37" s="1232"/>
      <c r="C37" s="1030"/>
      <c r="D37" s="1032"/>
      <c r="E37" s="1032"/>
      <c r="F37" s="1032"/>
      <c r="G37" s="1032"/>
      <c r="H37" s="1032"/>
      <c r="I37" s="547"/>
      <c r="J37" s="547"/>
      <c r="K37" s="1548"/>
      <c r="L37" s="547"/>
    </row>
    <row r="38" spans="1:12" ht="21">
      <c r="A38" s="1232"/>
      <c r="B38" s="1232"/>
      <c r="C38" s="1030"/>
      <c r="D38" s="1032"/>
      <c r="E38" s="1032"/>
      <c r="F38" s="1032"/>
      <c r="G38" s="1032"/>
      <c r="H38" s="1032"/>
      <c r="I38" s="547"/>
      <c r="J38" s="547"/>
      <c r="K38" s="1548"/>
      <c r="L38" s="547"/>
    </row>
    <row r="39" spans="1:12" ht="21.75">
      <c r="A39" s="291"/>
      <c r="B39" s="291"/>
      <c r="C39" s="1039"/>
      <c r="D39" s="1032"/>
      <c r="E39" s="1032"/>
      <c r="F39" s="1032"/>
      <c r="G39" s="1032"/>
      <c r="H39" s="1032"/>
      <c r="I39" s="547"/>
      <c r="J39" s="547"/>
      <c r="K39" s="1542"/>
      <c r="L39" s="547"/>
    </row>
    <row r="40" spans="1:12" ht="21">
      <c r="A40" s="1233"/>
      <c r="B40" s="1233"/>
      <c r="C40" s="1265"/>
      <c r="D40" s="1065"/>
      <c r="E40" s="1065"/>
      <c r="F40" s="1065"/>
      <c r="G40" s="1065"/>
      <c r="H40" s="1065"/>
      <c r="I40" s="547"/>
      <c r="J40" s="547"/>
      <c r="K40" s="1540"/>
      <c r="L40" s="547"/>
    </row>
    <row r="41" spans="1:12" ht="21">
      <c r="A41" s="1233"/>
      <c r="B41" s="1233"/>
      <c r="C41" s="1265"/>
      <c r="D41" s="1065"/>
      <c r="E41" s="1065"/>
      <c r="F41" s="1065"/>
      <c r="G41" s="1065"/>
      <c r="H41" s="1065"/>
      <c r="I41" s="547"/>
      <c r="J41" s="547"/>
      <c r="K41" s="1540"/>
      <c r="L41" s="547"/>
    </row>
    <row r="42" spans="1:12" ht="21">
      <c r="A42" s="1233"/>
      <c r="B42" s="1233"/>
      <c r="C42" s="1265"/>
      <c r="D42" s="1065"/>
      <c r="E42" s="1065"/>
      <c r="F42" s="1065"/>
      <c r="G42" s="1065"/>
      <c r="H42" s="1065"/>
      <c r="I42" s="547"/>
      <c r="J42" s="547"/>
      <c r="K42" s="1540"/>
      <c r="L42" s="547"/>
    </row>
    <row r="43" spans="1:12" ht="21">
      <c r="A43" s="1232"/>
      <c r="B43" s="1232"/>
      <c r="C43" s="1061"/>
      <c r="D43" s="1061"/>
      <c r="E43" s="1061"/>
      <c r="F43" s="1061"/>
      <c r="G43" s="1061"/>
      <c r="H43" s="1061"/>
      <c r="I43" s="547"/>
      <c r="J43" s="547"/>
      <c r="K43" s="1548"/>
      <c r="L43" s="547"/>
    </row>
    <row r="44" spans="1:12" ht="21">
      <c r="A44" s="1232"/>
      <c r="B44" s="1232"/>
      <c r="C44" s="1241"/>
      <c r="D44" s="1242"/>
      <c r="E44" s="1242"/>
      <c r="F44" s="1242"/>
      <c r="G44" s="1242"/>
      <c r="H44" s="1242"/>
      <c r="I44" s="547"/>
      <c r="J44" s="547"/>
      <c r="K44" s="1548"/>
      <c r="L44" s="547"/>
    </row>
    <row r="45" spans="1:12" ht="21">
      <c r="A45" s="1232"/>
      <c r="B45" s="1232"/>
      <c r="C45" s="1054"/>
      <c r="D45" s="1061"/>
      <c r="E45" s="1061"/>
      <c r="F45" s="1061"/>
      <c r="G45" s="1061"/>
      <c r="H45" s="1061"/>
      <c r="I45" s="547"/>
      <c r="J45" s="547"/>
      <c r="K45" s="1548"/>
      <c r="L45" s="547"/>
    </row>
    <row r="46" spans="1:12" ht="21">
      <c r="A46" s="1232"/>
      <c r="B46" s="1232"/>
      <c r="C46" s="1054"/>
      <c r="D46" s="1061"/>
      <c r="E46" s="1061"/>
      <c r="F46" s="1061"/>
      <c r="G46" s="1061"/>
      <c r="H46" s="1061"/>
      <c r="I46" s="547"/>
      <c r="J46" s="547"/>
      <c r="K46" s="1548"/>
      <c r="L46" s="547"/>
    </row>
    <row r="47" spans="1:12" ht="21">
      <c r="A47" s="1243"/>
      <c r="B47" s="1243"/>
      <c r="C47" s="1032"/>
      <c r="D47" s="1032"/>
      <c r="E47" s="1032"/>
      <c r="F47" s="1032"/>
      <c r="G47" s="1032"/>
      <c r="H47" s="1032"/>
      <c r="I47" s="547"/>
      <c r="J47" s="547"/>
      <c r="K47" s="1541"/>
      <c r="L47" s="547"/>
    </row>
    <row r="48" spans="1:12" ht="21">
      <c r="A48" s="1233"/>
      <c r="B48" s="1233"/>
      <c r="C48" s="1065"/>
      <c r="D48" s="1065"/>
      <c r="E48" s="1065"/>
      <c r="F48" s="1065"/>
      <c r="G48" s="1065"/>
      <c r="H48" s="1065"/>
      <c r="I48" s="547"/>
      <c r="J48" s="547"/>
      <c r="K48" s="1540"/>
      <c r="L48" s="547"/>
    </row>
    <row r="49" spans="1:12" ht="21">
      <c r="A49" s="1233"/>
      <c r="B49" s="1233"/>
      <c r="C49" s="1070"/>
      <c r="D49" s="1065"/>
      <c r="E49" s="1065"/>
      <c r="F49" s="1065"/>
      <c r="G49" s="1065"/>
      <c r="H49" s="1065"/>
      <c r="I49" s="547"/>
      <c r="J49" s="547"/>
      <c r="K49" s="1540"/>
      <c r="L49" s="547"/>
    </row>
    <row r="50" spans="1:12" ht="21.75">
      <c r="A50" s="273"/>
      <c r="B50" s="273"/>
      <c r="C50" s="1152"/>
      <c r="D50" s="1097"/>
      <c r="E50" s="1097"/>
      <c r="F50" s="1097"/>
      <c r="G50" s="1097"/>
      <c r="H50" s="1097"/>
      <c r="I50" s="547"/>
      <c r="J50" s="547"/>
      <c r="K50" s="1400"/>
      <c r="L50" s="547"/>
    </row>
    <row r="51" spans="1:12" ht="21.75">
      <c r="A51" s="364"/>
      <c r="B51" s="364"/>
      <c r="C51" s="1152"/>
      <c r="D51" s="1097"/>
      <c r="E51" s="1097"/>
      <c r="F51" s="1097"/>
      <c r="G51" s="1097"/>
      <c r="H51" s="1097"/>
      <c r="I51" s="547"/>
      <c r="J51" s="547"/>
      <c r="K51" s="1549"/>
      <c r="L51" s="547"/>
    </row>
    <row r="52" spans="1:12" ht="21.75">
      <c r="A52" s="364"/>
      <c r="B52" s="364"/>
      <c r="C52" s="1152"/>
      <c r="D52" s="1097"/>
      <c r="E52" s="1097"/>
      <c r="F52" s="1097"/>
      <c r="G52" s="1097"/>
      <c r="H52" s="1097"/>
      <c r="I52" s="547"/>
      <c r="J52" s="547"/>
      <c r="K52" s="1549"/>
      <c r="L52" s="547"/>
    </row>
    <row r="53" spans="1:12" ht="23.25">
      <c r="A53" s="1249"/>
      <c r="B53" s="1249"/>
      <c r="C53" s="1157"/>
      <c r="D53" s="1157"/>
      <c r="E53" s="1157"/>
      <c r="F53" s="1157"/>
      <c r="G53" s="1157"/>
      <c r="H53" s="1157"/>
      <c r="I53" s="547"/>
      <c r="J53" s="547"/>
      <c r="K53" s="1548"/>
      <c r="L53" s="547"/>
    </row>
    <row r="54" spans="1:12" ht="21">
      <c r="A54" s="1249"/>
      <c r="B54" s="1249"/>
      <c r="C54" s="1074"/>
      <c r="D54" s="1044"/>
      <c r="E54" s="1044"/>
      <c r="F54" s="1044"/>
      <c r="G54" s="1044"/>
      <c r="H54" s="1044"/>
      <c r="I54" s="547"/>
      <c r="J54" s="547"/>
      <c r="K54" s="1548"/>
      <c r="L54" s="547"/>
    </row>
    <row r="55" spans="1:12" ht="21">
      <c r="A55" s="1249"/>
      <c r="B55" s="1249"/>
      <c r="C55" s="1043"/>
      <c r="D55" s="1044"/>
      <c r="E55" s="1044"/>
      <c r="F55" s="1044"/>
      <c r="G55" s="1044"/>
      <c r="H55" s="1044"/>
      <c r="I55" s="547"/>
      <c r="J55" s="547"/>
      <c r="K55" s="1548"/>
      <c r="L55" s="547"/>
    </row>
    <row r="56" spans="1:12" ht="21">
      <c r="A56" s="1249"/>
      <c r="B56" s="1249"/>
      <c r="C56" s="1043"/>
      <c r="D56" s="1044"/>
      <c r="E56" s="1044"/>
      <c r="F56" s="1044"/>
      <c r="G56" s="1044"/>
      <c r="H56" s="1044"/>
      <c r="I56" s="547"/>
      <c r="J56" s="547"/>
      <c r="K56" s="1548"/>
      <c r="L56" s="547"/>
    </row>
    <row r="57" spans="1:12" ht="21">
      <c r="A57" s="1534"/>
      <c r="B57" s="1534"/>
      <c r="C57" s="1535"/>
      <c r="D57" s="1535"/>
      <c r="E57" s="1535"/>
      <c r="F57" s="1535"/>
      <c r="G57" s="1535"/>
      <c r="H57" s="1032"/>
      <c r="I57" s="547"/>
      <c r="J57" s="547"/>
      <c r="K57" s="1550"/>
      <c r="L57" s="547"/>
    </row>
    <row r="58" spans="1:12" ht="21.75" customHeight="1">
      <c r="A58" s="1173"/>
      <c r="B58" s="1173"/>
      <c r="C58" s="1104"/>
      <c r="D58" s="1104"/>
      <c r="E58" s="1104"/>
      <c r="F58" s="1104"/>
      <c r="G58" s="1104"/>
      <c r="H58" s="1104"/>
      <c r="I58" s="547"/>
      <c r="J58" s="547"/>
      <c r="K58" s="1551"/>
      <c r="L58" s="547"/>
    </row>
    <row r="59" spans="1:12" ht="21.75" customHeight="1">
      <c r="A59" s="1232"/>
      <c r="B59" s="1173"/>
      <c r="C59" s="1253"/>
      <c r="D59" s="1156"/>
      <c r="E59" s="1156"/>
      <c r="F59" s="1156"/>
      <c r="G59" s="1156"/>
      <c r="H59" s="1156"/>
      <c r="I59" s="547"/>
      <c r="J59" s="547"/>
      <c r="K59" s="1548"/>
      <c r="L59" s="547"/>
    </row>
    <row r="60" spans="1:12" ht="23.25">
      <c r="A60" s="1232"/>
      <c r="B60" s="1173"/>
      <c r="C60" s="1251"/>
      <c r="D60" s="1252"/>
      <c r="E60" s="1252"/>
      <c r="F60" s="1252"/>
      <c r="G60" s="1252"/>
      <c r="H60" s="1252"/>
      <c r="I60" s="547"/>
      <c r="J60" s="547"/>
      <c r="K60" s="1548"/>
      <c r="L60" s="547"/>
    </row>
    <row r="61" spans="1:12" ht="21.75">
      <c r="A61" s="1260"/>
      <c r="B61" s="1173"/>
      <c r="C61" s="1099"/>
      <c r="D61" s="1099"/>
      <c r="E61" s="1099"/>
      <c r="F61" s="1099"/>
      <c r="G61" s="1099"/>
      <c r="H61" s="1099"/>
      <c r="I61" s="547"/>
      <c r="J61" s="547"/>
      <c r="K61" s="1552"/>
      <c r="L61" s="547"/>
    </row>
    <row r="62" spans="1:12" ht="21.75">
      <c r="A62" s="365"/>
      <c r="B62" s="1173"/>
      <c r="C62" s="1272"/>
      <c r="D62" s="1272"/>
      <c r="E62" s="1272"/>
      <c r="F62" s="1272"/>
      <c r="G62" s="1272"/>
      <c r="H62" s="1272"/>
      <c r="I62" s="547"/>
      <c r="J62" s="547"/>
      <c r="K62" s="1539"/>
      <c r="L62" s="547"/>
    </row>
    <row r="63" spans="1:12" ht="21">
      <c r="A63" s="1260"/>
      <c r="B63" s="1260"/>
      <c r="C63" s="1099"/>
      <c r="D63" s="1099"/>
      <c r="E63" s="1099"/>
      <c r="F63" s="1099"/>
      <c r="G63" s="1099"/>
      <c r="H63" s="1099"/>
      <c r="I63" s="547"/>
      <c r="J63" s="547"/>
      <c r="K63" s="1552"/>
      <c r="L63" s="547"/>
    </row>
    <row r="64" spans="1:12" ht="21.75">
      <c r="A64" s="1260"/>
      <c r="B64" s="1217"/>
      <c r="C64" s="1099"/>
      <c r="D64" s="1099"/>
      <c r="E64" s="1099"/>
      <c r="F64" s="1099"/>
      <c r="G64" s="1099"/>
      <c r="H64" s="1099"/>
      <c r="I64" s="547"/>
      <c r="J64" s="547"/>
      <c r="K64" s="1552"/>
      <c r="L64" s="547"/>
    </row>
    <row r="65" spans="1:12" ht="21.75">
      <c r="A65" s="1181"/>
      <c r="B65" s="1260"/>
      <c r="C65" s="1099"/>
      <c r="D65" s="1099"/>
      <c r="E65" s="1099"/>
      <c r="F65" s="1099"/>
      <c r="G65" s="1099"/>
      <c r="H65" s="1099"/>
      <c r="I65" s="547"/>
      <c r="J65" s="547"/>
      <c r="K65" s="1553"/>
      <c r="L65" s="547"/>
    </row>
    <row r="66" spans="1:12" ht="21.75">
      <c r="A66" s="1182"/>
      <c r="B66" s="1181"/>
      <c r="C66" s="1099"/>
      <c r="D66" s="1099"/>
      <c r="E66" s="1099"/>
      <c r="F66" s="1099"/>
      <c r="G66" s="1099"/>
      <c r="H66" s="1099"/>
      <c r="I66" s="547"/>
      <c r="J66" s="547"/>
      <c r="K66" s="1553"/>
      <c r="L66" s="547"/>
    </row>
    <row r="67" spans="1:12" ht="21.75">
      <c r="A67" s="1538"/>
      <c r="B67" s="1182"/>
      <c r="C67" s="1099"/>
      <c r="D67" s="1099"/>
      <c r="E67" s="1099"/>
      <c r="F67" s="1099"/>
      <c r="G67" s="1099"/>
      <c r="H67" s="1099"/>
      <c r="I67" s="547"/>
      <c r="J67" s="547"/>
      <c r="K67" s="1553"/>
      <c r="L67" s="547"/>
    </row>
    <row r="68" spans="1:12" ht="21.75">
      <c r="A68" s="91"/>
      <c r="B68" s="1624"/>
      <c r="C68" s="1625"/>
      <c r="D68" s="1625"/>
      <c r="E68" s="1626"/>
      <c r="F68" s="1099"/>
      <c r="G68" s="1099"/>
      <c r="H68" s="1099"/>
      <c r="I68" s="547"/>
      <c r="J68" s="547"/>
      <c r="K68" s="1553"/>
      <c r="L68" s="547"/>
    </row>
    <row r="69" spans="1:12" ht="21">
      <c r="A69" s="91"/>
      <c r="B69" s="261"/>
      <c r="C69" s="1111"/>
      <c r="D69" s="261"/>
      <c r="E69" s="261"/>
      <c r="F69" s="261"/>
      <c r="G69" s="261"/>
      <c r="H69" s="261"/>
      <c r="I69" s="547"/>
      <c r="J69" s="547"/>
      <c r="K69" s="512"/>
      <c r="L69" s="547"/>
    </row>
  </sheetData>
  <mergeCells count="9">
    <mergeCell ref="B68:E68"/>
    <mergeCell ref="I4:I5"/>
    <mergeCell ref="J4:J5"/>
    <mergeCell ref="K4:K5"/>
    <mergeCell ref="L4:L5"/>
    <mergeCell ref="A4:A5"/>
    <mergeCell ref="B4:B5"/>
    <mergeCell ref="C4:C5"/>
    <mergeCell ref="D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J81"/>
  <sheetViews>
    <sheetView workbookViewId="0" topLeftCell="A1">
      <selection activeCell="A50" sqref="A50"/>
    </sheetView>
  </sheetViews>
  <sheetFormatPr defaultColWidth="9.140625" defaultRowHeight="12.75"/>
  <cols>
    <col min="1" max="1" width="58.421875" style="0" customWidth="1"/>
    <col min="5" max="9" width="4.140625" style="0" customWidth="1"/>
    <col min="10" max="10" width="19.140625" style="0" customWidth="1"/>
  </cols>
  <sheetData>
    <row r="1" spans="1:10" ht="29.25">
      <c r="A1" s="1622" t="s">
        <v>1664</v>
      </c>
      <c r="B1" s="1622"/>
      <c r="C1" s="1622"/>
      <c r="D1" s="1622"/>
      <c r="E1" s="1622"/>
      <c r="F1" s="1622"/>
      <c r="G1" s="1622"/>
      <c r="H1" s="1565"/>
      <c r="I1" s="1565"/>
      <c r="J1" s="1565"/>
    </row>
    <row r="2" spans="1:10" ht="21">
      <c r="A2" s="1606" t="s">
        <v>377</v>
      </c>
      <c r="B2" s="1611" t="s">
        <v>1771</v>
      </c>
      <c r="C2" s="1609" t="s">
        <v>268</v>
      </c>
      <c r="D2" s="1615" t="s">
        <v>1772</v>
      </c>
      <c r="E2" s="1609" t="s">
        <v>1720</v>
      </c>
      <c r="F2" s="1609"/>
      <c r="G2" s="1609"/>
      <c r="H2" s="1609"/>
      <c r="I2" s="1609"/>
      <c r="J2" s="1585" t="s">
        <v>2364</v>
      </c>
    </row>
    <row r="3" spans="1:10" ht="21">
      <c r="A3" s="1607"/>
      <c r="B3" s="1612"/>
      <c r="C3" s="1610"/>
      <c r="D3" s="1617"/>
      <c r="E3" s="1079">
        <v>1</v>
      </c>
      <c r="F3" s="1079">
        <v>2</v>
      </c>
      <c r="G3" s="1131">
        <v>3</v>
      </c>
      <c r="H3" s="1131">
        <v>4</v>
      </c>
      <c r="I3" s="1131">
        <v>5</v>
      </c>
      <c r="J3" s="1586"/>
    </row>
    <row r="4" spans="1:10" ht="23.25">
      <c r="A4" s="207" t="s">
        <v>2545</v>
      </c>
      <c r="B4" s="211"/>
      <c r="C4" s="1081"/>
      <c r="D4" s="1295"/>
      <c r="E4" s="211"/>
      <c r="F4" s="211"/>
      <c r="G4" s="211"/>
      <c r="H4" s="211"/>
      <c r="I4" s="211"/>
      <c r="J4" s="1469"/>
    </row>
    <row r="5" spans="1:10" ht="21.75">
      <c r="A5" s="1262" t="s">
        <v>802</v>
      </c>
      <c r="B5" s="1262"/>
      <c r="C5" s="1099" t="s">
        <v>1043</v>
      </c>
      <c r="D5" s="368" t="s">
        <v>2782</v>
      </c>
      <c r="E5" s="1099" t="s">
        <v>2844</v>
      </c>
      <c r="F5" s="1099" t="s">
        <v>2836</v>
      </c>
      <c r="G5" s="1099" t="s">
        <v>1043</v>
      </c>
      <c r="H5" s="1099" t="s">
        <v>2841</v>
      </c>
      <c r="I5" s="1099" t="s">
        <v>1041</v>
      </c>
      <c r="J5" s="1470" t="s">
        <v>1665</v>
      </c>
    </row>
    <row r="6" spans="1:10" ht="21.75">
      <c r="A6" s="324"/>
      <c r="B6" s="324"/>
      <c r="C6" s="1054"/>
      <c r="D6" s="1299"/>
      <c r="E6" s="1061"/>
      <c r="F6" s="1061"/>
      <c r="G6" s="1061"/>
      <c r="H6" s="1061"/>
      <c r="I6" s="1061"/>
      <c r="J6" s="1460"/>
    </row>
    <row r="7" spans="1:10" ht="21">
      <c r="A7" s="1233" t="s">
        <v>803</v>
      </c>
      <c r="B7" s="1233"/>
      <c r="C7" s="1030" t="s">
        <v>631</v>
      </c>
      <c r="D7" s="1279">
        <v>2</v>
      </c>
      <c r="E7" s="1032" t="s">
        <v>2843</v>
      </c>
      <c r="F7" s="1032" t="s">
        <v>2814</v>
      </c>
      <c r="G7" s="1032" t="s">
        <v>2827</v>
      </c>
      <c r="H7" s="1032" t="s">
        <v>2811</v>
      </c>
      <c r="I7" s="1032" t="s">
        <v>3192</v>
      </c>
      <c r="J7" s="1472" t="s">
        <v>1666</v>
      </c>
    </row>
    <row r="8" spans="1:10" ht="21">
      <c r="A8" s="1243" t="s">
        <v>1295</v>
      </c>
      <c r="B8" s="1243"/>
      <c r="C8" s="1031"/>
      <c r="D8" s="1280"/>
      <c r="E8" s="1032"/>
      <c r="F8" s="1032"/>
      <c r="G8" s="1032"/>
      <c r="H8" s="1032"/>
      <c r="I8" s="1032"/>
      <c r="J8" s="1473"/>
    </row>
    <row r="9" spans="1:10" ht="21">
      <c r="A9" s="1233" t="s">
        <v>804</v>
      </c>
      <c r="B9" s="1233"/>
      <c r="C9" s="1030" t="s">
        <v>631</v>
      </c>
      <c r="D9" s="1279">
        <v>2</v>
      </c>
      <c r="E9" s="1032" t="s">
        <v>2843</v>
      </c>
      <c r="F9" s="1032" t="s">
        <v>2814</v>
      </c>
      <c r="G9" s="1032" t="s">
        <v>2827</v>
      </c>
      <c r="H9" s="1032" t="s">
        <v>2811</v>
      </c>
      <c r="I9" s="1032" t="s">
        <v>3192</v>
      </c>
      <c r="J9" s="1472" t="s">
        <v>1666</v>
      </c>
    </row>
    <row r="10" spans="1:10" ht="21">
      <c r="A10" s="1243" t="s">
        <v>925</v>
      </c>
      <c r="B10" s="1243"/>
      <c r="C10" s="1030"/>
      <c r="D10" s="1280"/>
      <c r="E10" s="1032"/>
      <c r="F10" s="1032"/>
      <c r="G10" s="1032"/>
      <c r="H10" s="1032"/>
      <c r="I10" s="1032"/>
      <c r="J10" s="1472"/>
    </row>
    <row r="11" spans="1:10" ht="21">
      <c r="A11" s="1233" t="s">
        <v>805</v>
      </c>
      <c r="B11" s="1233"/>
      <c r="C11" s="1030" t="s">
        <v>631</v>
      </c>
      <c r="D11" s="1279">
        <v>2</v>
      </c>
      <c r="E11" s="1032" t="s">
        <v>2843</v>
      </c>
      <c r="F11" s="1032" t="s">
        <v>2814</v>
      </c>
      <c r="G11" s="1032" t="s">
        <v>2827</v>
      </c>
      <c r="H11" s="1032" t="s">
        <v>2811</v>
      </c>
      <c r="I11" s="1032" t="s">
        <v>3192</v>
      </c>
      <c r="J11" s="1472" t="s">
        <v>1666</v>
      </c>
    </row>
    <row r="12" spans="1:10" ht="21">
      <c r="A12" s="1243" t="s">
        <v>806</v>
      </c>
      <c r="B12" s="1233"/>
      <c r="C12" s="1030" t="s">
        <v>631</v>
      </c>
      <c r="D12" s="1280">
        <v>1</v>
      </c>
      <c r="E12" s="1032" t="s">
        <v>2843</v>
      </c>
      <c r="F12" s="1032" t="s">
        <v>2814</v>
      </c>
      <c r="G12" s="1032" t="s">
        <v>2827</v>
      </c>
      <c r="H12" s="1032" t="s">
        <v>2811</v>
      </c>
      <c r="I12" s="1032" t="s">
        <v>3192</v>
      </c>
      <c r="J12" s="1472" t="s">
        <v>1666</v>
      </c>
    </row>
    <row r="13" spans="1:10" ht="21">
      <c r="A13" s="1243" t="s">
        <v>1243</v>
      </c>
      <c r="B13" s="1243"/>
      <c r="C13" s="1030"/>
      <c r="D13" s="1280"/>
      <c r="E13" s="1032"/>
      <c r="F13" s="1032"/>
      <c r="G13" s="1032"/>
      <c r="H13" s="1032"/>
      <c r="I13" s="1032"/>
      <c r="J13" s="1472"/>
    </row>
    <row r="14" spans="1:10" ht="21.75">
      <c r="A14" s="1537" t="s">
        <v>807</v>
      </c>
      <c r="B14" s="1243"/>
      <c r="C14" s="1030" t="s">
        <v>808</v>
      </c>
      <c r="D14" s="1280">
        <v>1</v>
      </c>
      <c r="E14" s="1032" t="s">
        <v>2844</v>
      </c>
      <c r="F14" s="1032" t="s">
        <v>2828</v>
      </c>
      <c r="G14" s="1032" t="s">
        <v>2826</v>
      </c>
      <c r="H14" s="1032" t="s">
        <v>2815</v>
      </c>
      <c r="I14" s="1032" t="s">
        <v>2827</v>
      </c>
      <c r="J14" s="1472" t="s">
        <v>1667</v>
      </c>
    </row>
    <row r="15" spans="1:10" ht="21.75">
      <c r="A15" s="291" t="s">
        <v>809</v>
      </c>
      <c r="B15" s="291"/>
      <c r="C15" s="1030">
        <v>45</v>
      </c>
      <c r="D15" s="292">
        <v>2</v>
      </c>
      <c r="E15" s="1032" t="s">
        <v>2836</v>
      </c>
      <c r="F15" s="1032" t="s">
        <v>1043</v>
      </c>
      <c r="G15" s="1032" t="s">
        <v>2841</v>
      </c>
      <c r="H15" s="1032" t="s">
        <v>1041</v>
      </c>
      <c r="I15" s="1032" t="s">
        <v>2842</v>
      </c>
      <c r="J15" s="1472" t="s">
        <v>41</v>
      </c>
    </row>
    <row r="16" spans="1:10" ht="21.75">
      <c r="A16" s="1537"/>
      <c r="B16" s="1537"/>
      <c r="C16" s="1554"/>
      <c r="D16" s="1555"/>
      <c r="E16" s="1457"/>
      <c r="F16" s="1457"/>
      <c r="G16" s="1457"/>
      <c r="H16" s="1457"/>
      <c r="I16" s="1457"/>
      <c r="J16" s="1556"/>
    </row>
    <row r="17" spans="1:10" ht="23.25">
      <c r="A17" s="307" t="s">
        <v>2546</v>
      </c>
      <c r="B17" s="1081"/>
      <c r="C17" s="1081"/>
      <c r="D17" s="1256"/>
      <c r="E17" s="211"/>
      <c r="F17" s="211"/>
      <c r="G17" s="211"/>
      <c r="H17" s="211"/>
      <c r="I17" s="211"/>
      <c r="J17" s="1469"/>
    </row>
    <row r="18" spans="1:10" ht="21">
      <c r="A18" s="1224" t="s">
        <v>810</v>
      </c>
      <c r="B18" s="1224"/>
      <c r="C18" s="1096">
        <v>0.8</v>
      </c>
      <c r="D18" s="1276">
        <v>2</v>
      </c>
      <c r="E18" s="1097" t="s">
        <v>2796</v>
      </c>
      <c r="F18" s="1097" t="s">
        <v>3129</v>
      </c>
      <c r="G18" s="1097" t="s">
        <v>328</v>
      </c>
      <c r="H18" s="1097" t="s">
        <v>3130</v>
      </c>
      <c r="I18" s="1097" t="s">
        <v>2795</v>
      </c>
      <c r="J18" s="1471" t="s">
        <v>1668</v>
      </c>
    </row>
    <row r="19" spans="1:10" ht="21">
      <c r="A19" s="1225"/>
      <c r="B19" s="1225"/>
      <c r="C19" s="1152"/>
      <c r="D19" s="1276"/>
      <c r="E19" s="1097"/>
      <c r="F19" s="1097"/>
      <c r="G19" s="1097"/>
      <c r="H19" s="1097"/>
      <c r="I19" s="1097"/>
      <c r="J19" s="1471"/>
    </row>
    <row r="20" spans="1:10" ht="21">
      <c r="A20" s="1224" t="s">
        <v>811</v>
      </c>
      <c r="B20" s="1224"/>
      <c r="C20" s="1096">
        <v>0.85</v>
      </c>
      <c r="D20" s="1276">
        <v>2</v>
      </c>
      <c r="E20" s="1097" t="s">
        <v>3129</v>
      </c>
      <c r="F20" s="1097" t="s">
        <v>328</v>
      </c>
      <c r="G20" s="1097" t="s">
        <v>3130</v>
      </c>
      <c r="H20" s="1097" t="s">
        <v>2795</v>
      </c>
      <c r="I20" s="1097" t="s">
        <v>1040</v>
      </c>
      <c r="J20" s="1472" t="s">
        <v>1669</v>
      </c>
    </row>
    <row r="21" spans="1:10" ht="37.5">
      <c r="A21" s="1224" t="s">
        <v>812</v>
      </c>
      <c r="B21" s="1224"/>
      <c r="C21" s="1096">
        <v>0.7</v>
      </c>
      <c r="D21" s="1276">
        <v>1</v>
      </c>
      <c r="E21" s="1097" t="s">
        <v>3128</v>
      </c>
      <c r="F21" s="1097" t="s">
        <v>2796</v>
      </c>
      <c r="G21" s="1097" t="s">
        <v>3129</v>
      </c>
      <c r="H21" s="1097" t="s">
        <v>328</v>
      </c>
      <c r="I21" s="1097" t="s">
        <v>3130</v>
      </c>
      <c r="J21" s="1470" t="s">
        <v>1670</v>
      </c>
    </row>
    <row r="22" spans="1:10" ht="37.5">
      <c r="A22" s="365" t="s">
        <v>813</v>
      </c>
      <c r="B22" s="365"/>
      <c r="C22" s="1031">
        <v>0.8</v>
      </c>
      <c r="D22" s="368" t="s">
        <v>2782</v>
      </c>
      <c r="E22" s="1032" t="s">
        <v>2796</v>
      </c>
      <c r="F22" s="1032" t="s">
        <v>3129</v>
      </c>
      <c r="G22" s="1032" t="s">
        <v>328</v>
      </c>
      <c r="H22" s="1032" t="s">
        <v>3130</v>
      </c>
      <c r="I22" s="1032" t="s">
        <v>2795</v>
      </c>
      <c r="J22" s="1470" t="s">
        <v>1671</v>
      </c>
    </row>
    <row r="23" spans="1:10" ht="43.5">
      <c r="A23" s="1177" t="s">
        <v>814</v>
      </c>
      <c r="B23" s="1177"/>
      <c r="C23" s="1032" t="s">
        <v>2781</v>
      </c>
      <c r="D23" s="285">
        <v>2</v>
      </c>
      <c r="E23" s="1032"/>
      <c r="F23" s="1032"/>
      <c r="G23" s="1032"/>
      <c r="H23" s="1032"/>
      <c r="I23" s="1032"/>
      <c r="J23" s="1470" t="s">
        <v>1672</v>
      </c>
    </row>
    <row r="24" spans="1:10" ht="21.75">
      <c r="A24" s="1177" t="s">
        <v>96</v>
      </c>
      <c r="B24" s="1177"/>
      <c r="C24" s="1032"/>
      <c r="D24" s="285"/>
      <c r="E24" s="1032"/>
      <c r="F24" s="1032"/>
      <c r="G24" s="1032"/>
      <c r="H24" s="1032"/>
      <c r="I24" s="1032"/>
      <c r="J24" s="1470"/>
    </row>
    <row r="25" spans="1:10" ht="21.75">
      <c r="A25" s="1177" t="s">
        <v>815</v>
      </c>
      <c r="B25" s="1177" t="s">
        <v>1004</v>
      </c>
      <c r="C25" s="1032" t="s">
        <v>2781</v>
      </c>
      <c r="D25" s="285">
        <v>1</v>
      </c>
      <c r="E25" s="1032" t="s">
        <v>2781</v>
      </c>
      <c r="F25" s="1032"/>
      <c r="G25" s="1032"/>
      <c r="H25" s="1032"/>
      <c r="I25" s="1032" t="s">
        <v>600</v>
      </c>
      <c r="J25" s="1470" t="s">
        <v>43</v>
      </c>
    </row>
    <row r="26" spans="1:10" ht="21.75">
      <c r="A26" s="1177" t="s">
        <v>97</v>
      </c>
      <c r="B26" s="1177"/>
      <c r="C26" s="1032"/>
      <c r="D26" s="285"/>
      <c r="E26" s="1032"/>
      <c r="F26" s="1032"/>
      <c r="G26" s="1032"/>
      <c r="H26" s="1032"/>
      <c r="I26" s="1032"/>
      <c r="J26" s="1470"/>
    </row>
    <row r="27" spans="1:10" ht="37.5">
      <c r="A27" s="1177" t="s">
        <v>816</v>
      </c>
      <c r="B27" s="1177"/>
      <c r="C27" s="1032"/>
      <c r="D27" s="285">
        <v>0.5</v>
      </c>
      <c r="E27" s="1032"/>
      <c r="F27" s="1032"/>
      <c r="G27" s="1032"/>
      <c r="H27" s="1032"/>
      <c r="I27" s="1032"/>
      <c r="J27" s="1470" t="s">
        <v>1673</v>
      </c>
    </row>
    <row r="28" spans="1:10" ht="37.5">
      <c r="A28" s="1177" t="s">
        <v>817</v>
      </c>
      <c r="B28" s="1177"/>
      <c r="C28" s="1032"/>
      <c r="D28" s="285">
        <v>0.5</v>
      </c>
      <c r="E28" s="1032"/>
      <c r="F28" s="1032"/>
      <c r="G28" s="1032"/>
      <c r="H28" s="1032"/>
      <c r="I28" s="1032"/>
      <c r="J28" s="1470" t="s">
        <v>1674</v>
      </c>
    </row>
    <row r="29" spans="1:10" ht="21">
      <c r="A29" s="1229" t="s">
        <v>818</v>
      </c>
      <c r="B29" s="1229"/>
      <c r="C29" s="1098" t="s">
        <v>2797</v>
      </c>
      <c r="D29" s="1275" t="s">
        <v>2782</v>
      </c>
      <c r="E29" s="1098" t="s">
        <v>599</v>
      </c>
      <c r="F29" s="1098" t="s">
        <v>2783</v>
      </c>
      <c r="G29" s="1098" t="s">
        <v>2782</v>
      </c>
      <c r="H29" s="1098" t="s">
        <v>2781</v>
      </c>
      <c r="I29" s="1098" t="s">
        <v>2740</v>
      </c>
      <c r="J29" s="1472" t="s">
        <v>42</v>
      </c>
    </row>
    <row r="30" spans="1:10" ht="21">
      <c r="A30" s="1231" t="s">
        <v>819</v>
      </c>
      <c r="B30" s="1231"/>
      <c r="C30" s="1098" t="s">
        <v>2797</v>
      </c>
      <c r="D30" s="1284" t="s">
        <v>2782</v>
      </c>
      <c r="E30" s="1032" t="s">
        <v>599</v>
      </c>
      <c r="F30" s="1032" t="s">
        <v>2783</v>
      </c>
      <c r="G30" s="1032" t="s">
        <v>2782</v>
      </c>
      <c r="H30" s="1032" t="s">
        <v>2781</v>
      </c>
      <c r="I30" s="1032" t="s">
        <v>2740</v>
      </c>
      <c r="J30" s="1472" t="s">
        <v>1675</v>
      </c>
    </row>
    <row r="31" spans="1:10" ht="21">
      <c r="A31" s="1229" t="s">
        <v>820</v>
      </c>
      <c r="B31" s="1229"/>
      <c r="C31" s="1098" t="s">
        <v>2797</v>
      </c>
      <c r="D31" s="1275" t="s">
        <v>2782</v>
      </c>
      <c r="E31" s="1098" t="s">
        <v>599</v>
      </c>
      <c r="F31" s="1098" t="s">
        <v>2783</v>
      </c>
      <c r="G31" s="1098" t="s">
        <v>2782</v>
      </c>
      <c r="H31" s="1098" t="s">
        <v>2781</v>
      </c>
      <c r="I31" s="1098" t="s">
        <v>2740</v>
      </c>
      <c r="J31" s="1472" t="s">
        <v>1675</v>
      </c>
    </row>
    <row r="32" spans="1:10" ht="21.75">
      <c r="A32" s="1195" t="s">
        <v>821</v>
      </c>
      <c r="B32" s="1195"/>
      <c r="C32" s="1191" t="s">
        <v>2800</v>
      </c>
      <c r="D32" s="1301">
        <v>2</v>
      </c>
      <c r="E32" s="1191" t="s">
        <v>2803</v>
      </c>
      <c r="F32" s="1191" t="s">
        <v>2804</v>
      </c>
      <c r="G32" s="1191" t="s">
        <v>2800</v>
      </c>
      <c r="H32" s="1191" t="s">
        <v>2801</v>
      </c>
      <c r="I32" s="1191" t="s">
        <v>2802</v>
      </c>
      <c r="J32" s="1248" t="s">
        <v>1676</v>
      </c>
    </row>
    <row r="33" spans="1:10" ht="37.5">
      <c r="A33" s="1232" t="s">
        <v>822</v>
      </c>
      <c r="B33" s="1229"/>
      <c r="C33" s="1052">
        <v>0</v>
      </c>
      <c r="D33" s="1281">
        <v>1</v>
      </c>
      <c r="E33" s="1061" t="s">
        <v>2777</v>
      </c>
      <c r="F33" s="1061" t="s">
        <v>3071</v>
      </c>
      <c r="G33" s="1061" t="s">
        <v>3072</v>
      </c>
      <c r="H33" s="1061" t="s">
        <v>3073</v>
      </c>
      <c r="I33" s="1061" t="s">
        <v>2740</v>
      </c>
      <c r="J33" s="1472" t="s">
        <v>1677</v>
      </c>
    </row>
    <row r="34" spans="1:10" ht="21">
      <c r="A34" s="1232" t="s">
        <v>823</v>
      </c>
      <c r="B34" s="1232"/>
      <c r="C34" s="1030">
        <v>0</v>
      </c>
      <c r="D34" s="1281">
        <v>1</v>
      </c>
      <c r="E34" s="1061" t="s">
        <v>2777</v>
      </c>
      <c r="F34" s="1061" t="s">
        <v>3071</v>
      </c>
      <c r="G34" s="1061" t="s">
        <v>3072</v>
      </c>
      <c r="H34" s="1061" t="s">
        <v>3073</v>
      </c>
      <c r="I34" s="1032" t="s">
        <v>2740</v>
      </c>
      <c r="J34" s="1472" t="s">
        <v>1678</v>
      </c>
    </row>
    <row r="35" spans="1:10" ht="21">
      <c r="A35" s="1232" t="s">
        <v>824</v>
      </c>
      <c r="B35" s="1232"/>
      <c r="C35" s="1055">
        <v>0.012</v>
      </c>
      <c r="D35" s="1281">
        <v>1.5</v>
      </c>
      <c r="E35" s="1032" t="s">
        <v>2809</v>
      </c>
      <c r="F35" s="1032" t="s">
        <v>2808</v>
      </c>
      <c r="G35" s="1032" t="s">
        <v>2807</v>
      </c>
      <c r="H35" s="1032" t="s">
        <v>2806</v>
      </c>
      <c r="I35" s="1032" t="s">
        <v>2781</v>
      </c>
      <c r="J35" s="1472" t="s">
        <v>1679</v>
      </c>
    </row>
    <row r="36" spans="1:10" ht="21">
      <c r="A36" s="1232" t="s">
        <v>825</v>
      </c>
      <c r="B36" s="1232"/>
      <c r="C36" s="1031">
        <v>0.01</v>
      </c>
      <c r="D36" s="1281">
        <v>1.5</v>
      </c>
      <c r="E36" s="1032" t="s">
        <v>2807</v>
      </c>
      <c r="F36" s="1032" t="s">
        <v>2806</v>
      </c>
      <c r="G36" s="1032" t="s">
        <v>2781</v>
      </c>
      <c r="H36" s="1032" t="s">
        <v>2805</v>
      </c>
      <c r="I36" s="1032" t="s">
        <v>2804</v>
      </c>
      <c r="J36" s="1472" t="s">
        <v>1680</v>
      </c>
    </row>
    <row r="37" spans="1:10" ht="21">
      <c r="A37" s="1232" t="s">
        <v>826</v>
      </c>
      <c r="B37" s="1232"/>
      <c r="C37" s="1031">
        <v>0</v>
      </c>
      <c r="D37" s="1281">
        <v>1</v>
      </c>
      <c r="E37" s="1032" t="s">
        <v>2777</v>
      </c>
      <c r="F37" s="1032" t="s">
        <v>3071</v>
      </c>
      <c r="G37" s="1032" t="s">
        <v>3072</v>
      </c>
      <c r="H37" s="1032" t="s">
        <v>3073</v>
      </c>
      <c r="I37" s="1032" t="s">
        <v>2740</v>
      </c>
      <c r="J37" s="1472" t="s">
        <v>1681</v>
      </c>
    </row>
    <row r="38" spans="1:10" ht="21">
      <c r="A38" s="1232" t="s">
        <v>827</v>
      </c>
      <c r="B38" s="1232"/>
      <c r="C38" s="1052">
        <v>0</v>
      </c>
      <c r="D38" s="1281">
        <v>1</v>
      </c>
      <c r="E38" s="1032" t="s">
        <v>2777</v>
      </c>
      <c r="F38" s="1032" t="s">
        <v>3071</v>
      </c>
      <c r="G38" s="1032" t="s">
        <v>3072</v>
      </c>
      <c r="H38" s="1032" t="s">
        <v>3073</v>
      </c>
      <c r="I38" s="1061" t="s">
        <v>2740</v>
      </c>
      <c r="J38" s="1472" t="s">
        <v>1680</v>
      </c>
    </row>
    <row r="39" spans="1:10" ht="21">
      <c r="A39" s="1232" t="s">
        <v>828</v>
      </c>
      <c r="B39" s="1232"/>
      <c r="C39" s="1052">
        <v>0</v>
      </c>
      <c r="D39" s="1281">
        <v>2</v>
      </c>
      <c r="E39" s="1032" t="s">
        <v>2777</v>
      </c>
      <c r="F39" s="1032" t="s">
        <v>3071</v>
      </c>
      <c r="G39" s="1032" t="s">
        <v>3072</v>
      </c>
      <c r="H39" s="1032" t="s">
        <v>3073</v>
      </c>
      <c r="I39" s="1061" t="s">
        <v>2740</v>
      </c>
      <c r="J39" s="1472" t="s">
        <v>1666</v>
      </c>
    </row>
    <row r="40" spans="1:10" ht="21">
      <c r="A40" s="1232" t="s">
        <v>829</v>
      </c>
      <c r="B40" s="1232"/>
      <c r="C40" s="1052">
        <v>0</v>
      </c>
      <c r="D40" s="1281">
        <v>1.5</v>
      </c>
      <c r="E40" s="1032" t="s">
        <v>2801</v>
      </c>
      <c r="F40" s="1032" t="s">
        <v>2802</v>
      </c>
      <c r="G40" s="1032" t="s">
        <v>830</v>
      </c>
      <c r="H40" s="1032" t="s">
        <v>1488</v>
      </c>
      <c r="I40" s="1061" t="s">
        <v>2740</v>
      </c>
      <c r="J40" s="1472" t="s">
        <v>1682</v>
      </c>
    </row>
    <row r="41" spans="1:10" ht="21">
      <c r="A41" s="1233" t="s">
        <v>831</v>
      </c>
      <c r="B41" s="1233"/>
      <c r="C41" s="1031" t="s">
        <v>1546</v>
      </c>
      <c r="D41" s="1279">
        <v>2</v>
      </c>
      <c r="E41" s="1032" t="s">
        <v>599</v>
      </c>
      <c r="F41" s="1032" t="s">
        <v>2783</v>
      </c>
      <c r="G41" s="1032" t="s">
        <v>2782</v>
      </c>
      <c r="H41" s="1032" t="s">
        <v>2781</v>
      </c>
      <c r="I41" s="1032" t="s">
        <v>2740</v>
      </c>
      <c r="J41" s="1472" t="s">
        <v>42</v>
      </c>
    </row>
    <row r="42" spans="1:10" ht="21">
      <c r="A42" s="1233" t="s">
        <v>832</v>
      </c>
      <c r="B42" s="1233"/>
      <c r="C42" s="1031" t="s">
        <v>1546</v>
      </c>
      <c r="D42" s="1279">
        <v>2</v>
      </c>
      <c r="E42" s="1032" t="s">
        <v>599</v>
      </c>
      <c r="F42" s="1032" t="s">
        <v>2783</v>
      </c>
      <c r="G42" s="1032" t="s">
        <v>2782</v>
      </c>
      <c r="H42" s="1032" t="s">
        <v>2781</v>
      </c>
      <c r="I42" s="1032" t="s">
        <v>2740</v>
      </c>
      <c r="J42" s="1472" t="s">
        <v>1683</v>
      </c>
    </row>
    <row r="43" spans="1:10" ht="21">
      <c r="A43" s="1232" t="s">
        <v>833</v>
      </c>
      <c r="B43" s="1232"/>
      <c r="C43" s="1031" t="s">
        <v>1546</v>
      </c>
      <c r="D43" s="1281">
        <v>2</v>
      </c>
      <c r="E43" s="1032" t="s">
        <v>599</v>
      </c>
      <c r="F43" s="1032" t="s">
        <v>2783</v>
      </c>
      <c r="G43" s="1032" t="s">
        <v>2782</v>
      </c>
      <c r="H43" s="1032" t="s">
        <v>2781</v>
      </c>
      <c r="I43" s="1032" t="s">
        <v>2740</v>
      </c>
      <c r="J43" s="1472" t="s">
        <v>1683</v>
      </c>
    </row>
    <row r="44" spans="1:10" ht="21.75">
      <c r="A44" s="291" t="s">
        <v>834</v>
      </c>
      <c r="B44" s="291"/>
      <c r="C44" s="1039">
        <v>9</v>
      </c>
      <c r="D44" s="292">
        <v>2</v>
      </c>
      <c r="E44" s="1032" t="s">
        <v>2810</v>
      </c>
      <c r="F44" s="1032" t="s">
        <v>2816</v>
      </c>
      <c r="G44" s="1032" t="s">
        <v>2815</v>
      </c>
      <c r="H44" s="1032" t="s">
        <v>2814</v>
      </c>
      <c r="I44" s="1032" t="s">
        <v>2813</v>
      </c>
      <c r="J44" s="1472" t="s">
        <v>43</v>
      </c>
    </row>
    <row r="45" spans="1:10" ht="21.75">
      <c r="A45" s="244"/>
      <c r="B45" s="244"/>
      <c r="C45" s="1031"/>
      <c r="D45" s="279"/>
      <c r="E45" s="1032"/>
      <c r="F45" s="1032"/>
      <c r="G45" s="1032"/>
      <c r="H45" s="1032"/>
      <c r="I45" s="1032"/>
      <c r="J45" s="1472"/>
    </row>
    <row r="46" spans="1:10" ht="21">
      <c r="A46" s="1232" t="s">
        <v>835</v>
      </c>
      <c r="B46" s="1232"/>
      <c r="C46" s="1030" t="s">
        <v>1030</v>
      </c>
      <c r="D46" s="1281">
        <v>2</v>
      </c>
      <c r="E46" s="1032" t="s">
        <v>599</v>
      </c>
      <c r="F46" s="1032" t="s">
        <v>2783</v>
      </c>
      <c r="G46" s="1032" t="s">
        <v>2782</v>
      </c>
      <c r="H46" s="1032" t="s">
        <v>2781</v>
      </c>
      <c r="I46" s="1032" t="s">
        <v>2740</v>
      </c>
      <c r="J46" s="1472" t="s">
        <v>1684</v>
      </c>
    </row>
    <row r="47" spans="1:10" ht="21">
      <c r="A47" s="1232" t="s">
        <v>2765</v>
      </c>
      <c r="B47" s="1232"/>
      <c r="C47" s="1030"/>
      <c r="D47" s="1281"/>
      <c r="E47" s="1032"/>
      <c r="F47" s="1032"/>
      <c r="G47" s="1032"/>
      <c r="H47" s="1032"/>
      <c r="I47" s="1032"/>
      <c r="J47" s="1472"/>
    </row>
    <row r="48" spans="1:10" ht="21.75">
      <c r="A48" s="291" t="s">
        <v>836</v>
      </c>
      <c r="B48" s="291"/>
      <c r="C48" s="1039">
        <v>20</v>
      </c>
      <c r="D48" s="292">
        <v>2.5</v>
      </c>
      <c r="E48" s="1032" t="s">
        <v>2824</v>
      </c>
      <c r="F48" s="1032" t="s">
        <v>2825</v>
      </c>
      <c r="G48" s="1032" t="s">
        <v>2826</v>
      </c>
      <c r="H48" s="1032" t="s">
        <v>2816</v>
      </c>
      <c r="I48" s="1032" t="s">
        <v>2823</v>
      </c>
      <c r="J48" s="1472" t="s">
        <v>43</v>
      </c>
    </row>
    <row r="49" spans="1:10" ht="37.5">
      <c r="A49" s="1233" t="s">
        <v>837</v>
      </c>
      <c r="B49" s="1233"/>
      <c r="C49" s="1265">
        <v>2</v>
      </c>
      <c r="D49" s="1279">
        <v>2</v>
      </c>
      <c r="E49" s="1065" t="s">
        <v>599</v>
      </c>
      <c r="F49" s="1065" t="s">
        <v>2783</v>
      </c>
      <c r="G49" s="1065" t="s">
        <v>2782</v>
      </c>
      <c r="H49" s="1065" t="s">
        <v>2781</v>
      </c>
      <c r="I49" s="1065" t="s">
        <v>2740</v>
      </c>
      <c r="J49" s="1472" t="s">
        <v>1685</v>
      </c>
    </row>
    <row r="50" spans="1:10" ht="37.5">
      <c r="A50" s="1233" t="s">
        <v>838</v>
      </c>
      <c r="B50" s="1233"/>
      <c r="C50" s="1265"/>
      <c r="D50" s="1279">
        <v>0.5</v>
      </c>
      <c r="E50" s="1065"/>
      <c r="F50" s="1065"/>
      <c r="G50" s="1065"/>
      <c r="H50" s="1065"/>
      <c r="I50" s="1065"/>
      <c r="J50" s="1472" t="s">
        <v>1686</v>
      </c>
    </row>
    <row r="51" spans="1:10" ht="37.5">
      <c r="A51" s="1233" t="s">
        <v>839</v>
      </c>
      <c r="B51" s="1233"/>
      <c r="C51" s="1265">
        <v>4</v>
      </c>
      <c r="D51" s="1279">
        <v>0.5</v>
      </c>
      <c r="E51" s="1065" t="s">
        <v>2782</v>
      </c>
      <c r="F51" s="1065" t="s">
        <v>2783</v>
      </c>
      <c r="G51" s="1065" t="s">
        <v>599</v>
      </c>
      <c r="H51" s="1065" t="s">
        <v>600</v>
      </c>
      <c r="I51" s="1065" t="s">
        <v>3192</v>
      </c>
      <c r="J51" s="1472" t="s">
        <v>1687</v>
      </c>
    </row>
    <row r="52" spans="1:10" ht="21">
      <c r="A52" s="1232" t="s">
        <v>840</v>
      </c>
      <c r="B52" s="1232"/>
      <c r="C52" s="1061" t="s">
        <v>2815</v>
      </c>
      <c r="D52" s="1281">
        <v>1</v>
      </c>
      <c r="E52" s="1061" t="s">
        <v>2828</v>
      </c>
      <c r="F52" s="1061" t="s">
        <v>2826</v>
      </c>
      <c r="G52" s="1061" t="s">
        <v>2815</v>
      </c>
      <c r="H52" s="1061" t="s">
        <v>2827</v>
      </c>
      <c r="I52" s="1061" t="s">
        <v>600</v>
      </c>
      <c r="J52" s="1473" t="s">
        <v>1666</v>
      </c>
    </row>
    <row r="53" spans="1:10" ht="21">
      <c r="A53" s="1232" t="s">
        <v>1228</v>
      </c>
      <c r="B53" s="1232"/>
      <c r="C53" s="1241"/>
      <c r="D53" s="1281"/>
      <c r="E53" s="1242"/>
      <c r="F53" s="1242"/>
      <c r="G53" s="1242"/>
      <c r="H53" s="1242"/>
      <c r="I53" s="1242"/>
      <c r="J53" s="1473"/>
    </row>
    <row r="54" spans="1:10" ht="21">
      <c r="A54" s="1232" t="s">
        <v>841</v>
      </c>
      <c r="B54" s="1232"/>
      <c r="C54" s="1054" t="s">
        <v>2846</v>
      </c>
      <c r="D54" s="1281">
        <v>1</v>
      </c>
      <c r="E54" s="1061" t="s">
        <v>2781</v>
      </c>
      <c r="F54" s="1061" t="s">
        <v>2849</v>
      </c>
      <c r="G54" s="1061" t="s">
        <v>2805</v>
      </c>
      <c r="H54" s="1061" t="s">
        <v>2803</v>
      </c>
      <c r="I54" s="1061" t="s">
        <v>2804</v>
      </c>
      <c r="J54" s="1473" t="s">
        <v>41</v>
      </c>
    </row>
    <row r="55" spans="1:10" ht="21">
      <c r="A55" s="1232" t="s">
        <v>842</v>
      </c>
      <c r="B55" s="1232"/>
      <c r="C55" s="1054" t="s">
        <v>2850</v>
      </c>
      <c r="D55" s="1281">
        <v>1.5</v>
      </c>
      <c r="E55" s="1061" t="s">
        <v>2803</v>
      </c>
      <c r="F55" s="1061" t="s">
        <v>2804</v>
      </c>
      <c r="G55" s="1061" t="s">
        <v>2800</v>
      </c>
      <c r="H55" s="1061" t="s">
        <v>2801</v>
      </c>
      <c r="I55" s="1061" t="s">
        <v>2802</v>
      </c>
      <c r="J55" s="1473" t="s">
        <v>1666</v>
      </c>
    </row>
    <row r="56" spans="1:10" ht="21">
      <c r="A56" s="1243" t="s">
        <v>843</v>
      </c>
      <c r="B56" s="1243"/>
      <c r="C56" s="1032" t="s">
        <v>3128</v>
      </c>
      <c r="D56" s="1280">
        <v>2</v>
      </c>
      <c r="E56" s="1032" t="s">
        <v>2855</v>
      </c>
      <c r="F56" s="1032" t="s">
        <v>2856</v>
      </c>
      <c r="G56" s="1032" t="s">
        <v>3128</v>
      </c>
      <c r="H56" s="1032" t="s">
        <v>2853</v>
      </c>
      <c r="I56" s="1032" t="s">
        <v>2854</v>
      </c>
      <c r="J56" s="1473" t="s">
        <v>41</v>
      </c>
    </row>
    <row r="57" spans="1:10" ht="21">
      <c r="A57" s="1233" t="s">
        <v>844</v>
      </c>
      <c r="B57" s="1233"/>
      <c r="C57" s="1065" t="s">
        <v>2795</v>
      </c>
      <c r="D57" s="1279">
        <v>2</v>
      </c>
      <c r="E57" s="1065" t="s">
        <v>2863</v>
      </c>
      <c r="F57" s="1065" t="s">
        <v>2862</v>
      </c>
      <c r="G57" s="1065" t="s">
        <v>2795</v>
      </c>
      <c r="H57" s="1065" t="s">
        <v>2860</v>
      </c>
      <c r="I57" s="1065" t="s">
        <v>2861</v>
      </c>
      <c r="J57" s="1473" t="s">
        <v>41</v>
      </c>
    </row>
    <row r="58" spans="1:10" ht="21">
      <c r="A58" s="1233" t="s">
        <v>1380</v>
      </c>
      <c r="B58" s="1233"/>
      <c r="C58" s="1070"/>
      <c r="D58" s="1279"/>
      <c r="E58" s="1065"/>
      <c r="F58" s="1065"/>
      <c r="G58" s="1065"/>
      <c r="H58" s="1065"/>
      <c r="I58" s="1065"/>
      <c r="J58" s="1473"/>
    </row>
    <row r="59" spans="1:10" ht="46.5">
      <c r="A59" s="307" t="s">
        <v>1774</v>
      </c>
      <c r="B59" s="1081"/>
      <c r="C59" s="1081"/>
      <c r="D59" s="1300"/>
      <c r="E59" s="211"/>
      <c r="F59" s="211"/>
      <c r="G59" s="211"/>
      <c r="H59" s="211"/>
      <c r="I59" s="211"/>
      <c r="J59" s="1469"/>
    </row>
    <row r="60" spans="1:10" ht="37.5">
      <c r="A60" s="273" t="s">
        <v>845</v>
      </c>
      <c r="B60" s="273"/>
      <c r="C60" s="1152">
        <v>3</v>
      </c>
      <c r="D60" s="1285">
        <v>3.5</v>
      </c>
      <c r="E60" s="1097" t="s">
        <v>3187</v>
      </c>
      <c r="F60" s="1097" t="s">
        <v>3188</v>
      </c>
      <c r="G60" s="1097" t="s">
        <v>3189</v>
      </c>
      <c r="H60" s="1097" t="s">
        <v>3186</v>
      </c>
      <c r="I60" s="1097" t="s">
        <v>2783</v>
      </c>
      <c r="J60" s="1472" t="s">
        <v>1685</v>
      </c>
    </row>
    <row r="61" spans="1:10" ht="37.5">
      <c r="A61" s="364" t="s">
        <v>846</v>
      </c>
      <c r="B61" s="364"/>
      <c r="C61" s="1152">
        <v>100</v>
      </c>
      <c r="D61" s="1278">
        <v>3</v>
      </c>
      <c r="E61" s="1097" t="s">
        <v>3128</v>
      </c>
      <c r="F61" s="1097" t="s">
        <v>3129</v>
      </c>
      <c r="G61" s="1097" t="s">
        <v>3130</v>
      </c>
      <c r="H61" s="1097" t="s">
        <v>1040</v>
      </c>
      <c r="I61" s="1097" t="s">
        <v>1032</v>
      </c>
      <c r="J61" s="1472" t="s">
        <v>1685</v>
      </c>
    </row>
    <row r="62" spans="1:10" ht="37.5">
      <c r="A62" s="364" t="s">
        <v>847</v>
      </c>
      <c r="B62" s="364"/>
      <c r="C62" s="1152">
        <v>3</v>
      </c>
      <c r="D62" s="1278">
        <v>3</v>
      </c>
      <c r="E62" s="1097" t="s">
        <v>2781</v>
      </c>
      <c r="F62" s="1097" t="s">
        <v>2782</v>
      </c>
      <c r="G62" s="1097" t="s">
        <v>2783</v>
      </c>
      <c r="H62" s="1097" t="s">
        <v>599</v>
      </c>
      <c r="I62" s="1097" t="s">
        <v>600</v>
      </c>
      <c r="J62" s="1472" t="s">
        <v>1685</v>
      </c>
    </row>
    <row r="63" spans="1:10" ht="23.25">
      <c r="A63" s="1249" t="s">
        <v>848</v>
      </c>
      <c r="B63" s="1249"/>
      <c r="C63" s="1157" t="s">
        <v>3204</v>
      </c>
      <c r="D63" s="1281">
        <v>2</v>
      </c>
      <c r="E63" s="1157" t="s">
        <v>2781</v>
      </c>
      <c r="F63" s="1157" t="s">
        <v>600</v>
      </c>
      <c r="G63" s="1157" t="s">
        <v>2827</v>
      </c>
      <c r="H63" s="1157" t="s">
        <v>2815</v>
      </c>
      <c r="I63" s="1157" t="s">
        <v>2826</v>
      </c>
      <c r="J63" s="1460" t="s">
        <v>1688</v>
      </c>
    </row>
    <row r="64" spans="1:10" ht="21">
      <c r="A64" s="1249" t="s">
        <v>849</v>
      </c>
      <c r="B64" s="1249"/>
      <c r="C64" s="1074">
        <v>0.2</v>
      </c>
      <c r="D64" s="1281">
        <v>2</v>
      </c>
      <c r="E64" s="1044" t="s">
        <v>2823</v>
      </c>
      <c r="F64" s="1044" t="s">
        <v>2816</v>
      </c>
      <c r="G64" s="1044" t="s">
        <v>2826</v>
      </c>
      <c r="H64" s="1044" t="s">
        <v>2825</v>
      </c>
      <c r="I64" s="1044" t="s">
        <v>2824</v>
      </c>
      <c r="J64" s="1460" t="s">
        <v>1689</v>
      </c>
    </row>
    <row r="65" spans="1:10" ht="37.5">
      <c r="A65" s="1249" t="s">
        <v>850</v>
      </c>
      <c r="B65" s="1249"/>
      <c r="C65" s="1043">
        <v>0</v>
      </c>
      <c r="D65" s="1281">
        <v>2</v>
      </c>
      <c r="E65" s="1044" t="s">
        <v>599</v>
      </c>
      <c r="F65" s="1044" t="s">
        <v>2783</v>
      </c>
      <c r="G65" s="1044" t="s">
        <v>2782</v>
      </c>
      <c r="H65" s="1044" t="s">
        <v>2781</v>
      </c>
      <c r="I65" s="1044" t="s">
        <v>2740</v>
      </c>
      <c r="J65" s="1472" t="s">
        <v>1685</v>
      </c>
    </row>
    <row r="66" spans="1:10" ht="37.5">
      <c r="A66" s="1249" t="s">
        <v>851</v>
      </c>
      <c r="B66" s="1249"/>
      <c r="C66" s="1043" t="s">
        <v>2818</v>
      </c>
      <c r="D66" s="1281">
        <v>2</v>
      </c>
      <c r="E66" s="1044" t="s">
        <v>2843</v>
      </c>
      <c r="F66" s="1044" t="s">
        <v>2814</v>
      </c>
      <c r="G66" s="1044" t="s">
        <v>2827</v>
      </c>
      <c r="H66" s="1044" t="s">
        <v>2811</v>
      </c>
      <c r="I66" s="1044" t="s">
        <v>3192</v>
      </c>
      <c r="J66" s="1472" t="s">
        <v>1685</v>
      </c>
    </row>
    <row r="67" spans="1:10" ht="21">
      <c r="A67" s="1534" t="s">
        <v>852</v>
      </c>
      <c r="B67" s="1534"/>
      <c r="C67" s="1535" t="s">
        <v>325</v>
      </c>
      <c r="D67" s="1536">
        <v>2</v>
      </c>
      <c r="E67" s="1535" t="s">
        <v>3170</v>
      </c>
      <c r="F67" s="1535" t="s">
        <v>3169</v>
      </c>
      <c r="G67" s="1535" t="s">
        <v>325</v>
      </c>
      <c r="H67" s="1535" t="s">
        <v>3167</v>
      </c>
      <c r="I67" s="1032" t="s">
        <v>3168</v>
      </c>
      <c r="J67" s="1460" t="s">
        <v>1690</v>
      </c>
    </row>
    <row r="68" spans="1:10" ht="21">
      <c r="A68" s="1557"/>
      <c r="B68" s="1557"/>
      <c r="C68" s="1558"/>
      <c r="D68" s="1559"/>
      <c r="E68" s="1558"/>
      <c r="F68" s="1558"/>
      <c r="G68" s="1558"/>
      <c r="H68" s="1558"/>
      <c r="I68" s="1457"/>
      <c r="J68" s="1475"/>
    </row>
    <row r="69" spans="1:10" ht="23.25">
      <c r="A69" s="1268" t="s">
        <v>1775</v>
      </c>
      <c r="B69" s="1223"/>
      <c r="C69" s="1223"/>
      <c r="D69" s="1302"/>
      <c r="E69" s="1222"/>
      <c r="F69" s="1222"/>
      <c r="G69" s="1222"/>
      <c r="H69" s="1222"/>
      <c r="I69" s="1222"/>
      <c r="J69" s="1475"/>
    </row>
    <row r="70" spans="1:10" ht="37.5">
      <c r="A70" s="1173" t="s">
        <v>853</v>
      </c>
      <c r="B70" s="1173"/>
      <c r="C70" s="1104" t="s">
        <v>3130</v>
      </c>
      <c r="D70" s="1287" t="s">
        <v>2782</v>
      </c>
      <c r="E70" s="1104" t="s">
        <v>3129</v>
      </c>
      <c r="F70" s="1104" t="s">
        <v>328</v>
      </c>
      <c r="G70" s="1104" t="s">
        <v>3130</v>
      </c>
      <c r="H70" s="1104" t="s">
        <v>2795</v>
      </c>
      <c r="I70" s="1104" t="s">
        <v>1040</v>
      </c>
      <c r="J70" s="1472" t="s">
        <v>1685</v>
      </c>
    </row>
    <row r="71" spans="1:10" ht="37.5">
      <c r="A71" s="1232" t="s">
        <v>854</v>
      </c>
      <c r="B71" s="1173"/>
      <c r="C71" s="1253" t="s">
        <v>2818</v>
      </c>
      <c r="D71" s="1281">
        <v>1</v>
      </c>
      <c r="E71" s="1156" t="s">
        <v>2821</v>
      </c>
      <c r="F71" s="1156" t="s">
        <v>2822</v>
      </c>
      <c r="G71" s="1156" t="s">
        <v>2818</v>
      </c>
      <c r="H71" s="1156" t="s">
        <v>2819</v>
      </c>
      <c r="I71" s="1156" t="s">
        <v>2820</v>
      </c>
      <c r="J71" s="1472" t="s">
        <v>1685</v>
      </c>
    </row>
    <row r="72" spans="1:10" ht="37.5">
      <c r="A72" s="1232" t="s">
        <v>0</v>
      </c>
      <c r="B72" s="1173"/>
      <c r="C72" s="1251" t="s">
        <v>3157</v>
      </c>
      <c r="D72" s="1281">
        <v>1.5</v>
      </c>
      <c r="E72" s="1252" t="s">
        <v>2847</v>
      </c>
      <c r="F72" s="1252" t="s">
        <v>2848</v>
      </c>
      <c r="G72" s="1252" t="s">
        <v>3157</v>
      </c>
      <c r="H72" s="1252" t="s">
        <v>2851</v>
      </c>
      <c r="I72" s="1252" t="s">
        <v>2852</v>
      </c>
      <c r="J72" s="1472" t="s">
        <v>1685</v>
      </c>
    </row>
    <row r="73" spans="1:10" ht="37.5">
      <c r="A73" s="1260" t="s">
        <v>1</v>
      </c>
      <c r="B73" s="1173"/>
      <c r="C73" s="1099" t="s">
        <v>1040</v>
      </c>
      <c r="D73" s="1288" t="s">
        <v>2782</v>
      </c>
      <c r="E73" s="1099" t="s">
        <v>3130</v>
      </c>
      <c r="F73" s="1099" t="s">
        <v>2795</v>
      </c>
      <c r="G73" s="1099" t="s">
        <v>1040</v>
      </c>
      <c r="H73" s="1099" t="s">
        <v>325</v>
      </c>
      <c r="I73" s="1099" t="s">
        <v>1032</v>
      </c>
      <c r="J73" s="1472" t="s">
        <v>1685</v>
      </c>
    </row>
    <row r="74" spans="1:10" ht="37.5">
      <c r="A74" s="365" t="s">
        <v>2</v>
      </c>
      <c r="B74" s="1173"/>
      <c r="C74" s="1272" t="s">
        <v>1040</v>
      </c>
      <c r="D74" s="368" t="s">
        <v>3147</v>
      </c>
      <c r="E74" s="1272" t="s">
        <v>3130</v>
      </c>
      <c r="F74" s="1272" t="s">
        <v>2795</v>
      </c>
      <c r="G74" s="1272" t="s">
        <v>1040</v>
      </c>
      <c r="H74" s="1272" t="s">
        <v>325</v>
      </c>
      <c r="I74" s="1272" t="s">
        <v>1032</v>
      </c>
      <c r="J74" s="1472" t="s">
        <v>1685</v>
      </c>
    </row>
    <row r="75" spans="1:10" ht="42">
      <c r="A75" s="1260" t="s">
        <v>3</v>
      </c>
      <c r="B75" s="1260"/>
      <c r="C75" s="1099" t="s">
        <v>1030</v>
      </c>
      <c r="D75" s="1288" t="s">
        <v>3148</v>
      </c>
      <c r="E75" s="1099" t="s">
        <v>799</v>
      </c>
      <c r="F75" s="1099" t="s">
        <v>1493</v>
      </c>
      <c r="G75" s="1099" t="s">
        <v>1493</v>
      </c>
      <c r="H75" s="1099" t="s">
        <v>1493</v>
      </c>
      <c r="I75" s="1099" t="s">
        <v>800</v>
      </c>
      <c r="J75" s="1472" t="s">
        <v>1685</v>
      </c>
    </row>
    <row r="76" spans="1:10" ht="37.5">
      <c r="A76" s="1260" t="s">
        <v>4</v>
      </c>
      <c r="B76" s="1217"/>
      <c r="C76" s="1099" t="s">
        <v>1030</v>
      </c>
      <c r="D76" s="1288" t="s">
        <v>2782</v>
      </c>
      <c r="E76" s="1099" t="s">
        <v>2740</v>
      </c>
      <c r="F76" s="1099" t="s">
        <v>2781</v>
      </c>
      <c r="G76" s="1099" t="s">
        <v>2782</v>
      </c>
      <c r="H76" s="1099" t="s">
        <v>2783</v>
      </c>
      <c r="I76" s="1099" t="s">
        <v>599</v>
      </c>
      <c r="J76" s="1472" t="s">
        <v>1685</v>
      </c>
    </row>
    <row r="77" spans="1:10" ht="37.5">
      <c r="A77" s="1181" t="s">
        <v>5</v>
      </c>
      <c r="B77" s="1260"/>
      <c r="C77" s="1099" t="s">
        <v>3130</v>
      </c>
      <c r="D77" s="1289">
        <v>2</v>
      </c>
      <c r="E77" s="1099" t="s">
        <v>3128</v>
      </c>
      <c r="F77" s="1099" t="s">
        <v>3129</v>
      </c>
      <c r="G77" s="1099" t="s">
        <v>3130</v>
      </c>
      <c r="H77" s="1099" t="s">
        <v>1040</v>
      </c>
      <c r="I77" s="1099" t="s">
        <v>1032</v>
      </c>
      <c r="J77" s="1472" t="s">
        <v>1685</v>
      </c>
    </row>
    <row r="78" spans="1:10" ht="21.75">
      <c r="A78" s="1182" t="s">
        <v>88</v>
      </c>
      <c r="B78" s="1181"/>
      <c r="C78" s="1099"/>
      <c r="D78" s="1289"/>
      <c r="E78" s="1099"/>
      <c r="F78" s="1099"/>
      <c r="G78" s="1099"/>
      <c r="H78" s="1099"/>
      <c r="I78" s="1099"/>
      <c r="J78" s="1470"/>
    </row>
    <row r="79" spans="1:10" ht="37.5">
      <c r="A79" s="1538" t="s">
        <v>6</v>
      </c>
      <c r="B79" s="1182"/>
      <c r="C79" s="1099" t="s">
        <v>3129</v>
      </c>
      <c r="D79" s="1289">
        <v>1.5</v>
      </c>
      <c r="E79" s="1099" t="s">
        <v>3128</v>
      </c>
      <c r="F79" s="1099" t="s">
        <v>2796</v>
      </c>
      <c r="G79" s="1099" t="s">
        <v>3129</v>
      </c>
      <c r="H79" s="1099" t="s">
        <v>328</v>
      </c>
      <c r="I79" s="1099" t="s">
        <v>3130</v>
      </c>
      <c r="J79" s="1472" t="s">
        <v>1685</v>
      </c>
    </row>
    <row r="80" spans="1:10" ht="21.75">
      <c r="A80" s="91"/>
      <c r="B80" s="1181"/>
      <c r="C80" s="1099"/>
      <c r="D80" s="1289">
        <f>SUM(D7:D79)</f>
        <v>80</v>
      </c>
      <c r="E80" s="1099"/>
      <c r="F80" s="1099"/>
      <c r="G80" s="1099"/>
      <c r="H80" s="1099"/>
      <c r="I80" s="1099"/>
      <c r="J80" s="1470"/>
    </row>
    <row r="81" spans="1:10" ht="21">
      <c r="A81" s="91"/>
      <c r="B81" s="261"/>
      <c r="C81" s="1111"/>
      <c r="D81" s="1111"/>
      <c r="E81" s="261"/>
      <c r="F81" s="261"/>
      <c r="G81" s="261"/>
      <c r="H81" s="261"/>
      <c r="I81" s="261"/>
      <c r="J81" s="1476"/>
    </row>
  </sheetData>
  <mergeCells count="7">
    <mergeCell ref="A1:J1"/>
    <mergeCell ref="A2:A3"/>
    <mergeCell ref="B2:B3"/>
    <mergeCell ref="C2:C3"/>
    <mergeCell ref="D2:D3"/>
    <mergeCell ref="E2:I2"/>
    <mergeCell ref="J2:J3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L74"/>
  <sheetViews>
    <sheetView workbookViewId="0" topLeftCell="A1">
      <selection activeCell="A1" sqref="A1:IV16384"/>
    </sheetView>
  </sheetViews>
  <sheetFormatPr defaultColWidth="9.140625" defaultRowHeight="12.75"/>
  <cols>
    <col min="1" max="1" width="57.8515625" style="0" customWidth="1"/>
    <col min="4" max="8" width="4.7109375" style="0" customWidth="1"/>
  </cols>
  <sheetData>
    <row r="1" spans="1:12" s="36" customFormat="1" ht="41.25" customHeight="1">
      <c r="A1" s="37" t="s">
        <v>1979</v>
      </c>
      <c r="B1" s="39"/>
      <c r="C1" s="43"/>
      <c r="D1" s="36" t="s">
        <v>1987</v>
      </c>
      <c r="E1" s="43"/>
      <c r="G1" s="43"/>
      <c r="H1" s="43"/>
      <c r="I1" s="43"/>
      <c r="J1" s="43"/>
      <c r="K1" s="43"/>
      <c r="L1" s="43"/>
    </row>
    <row r="2" spans="1:4" s="36" customFormat="1" ht="23.25">
      <c r="A2" s="36" t="s">
        <v>7</v>
      </c>
      <c r="D2" s="36" t="s">
        <v>1988</v>
      </c>
    </row>
    <row r="3" spans="1:4" s="36" customFormat="1" ht="23.25">
      <c r="A3" s="36" t="s">
        <v>109</v>
      </c>
      <c r="D3" s="36" t="s">
        <v>1988</v>
      </c>
    </row>
    <row r="4" spans="1:12" ht="21" customHeight="1">
      <c r="A4" s="1606" t="s">
        <v>377</v>
      </c>
      <c r="B4" s="1591" t="s">
        <v>620</v>
      </c>
      <c r="C4" s="1609" t="s">
        <v>268</v>
      </c>
      <c r="D4" s="1609" t="s">
        <v>1720</v>
      </c>
      <c r="E4" s="1609"/>
      <c r="F4" s="1609"/>
      <c r="G4" s="1609"/>
      <c r="H4" s="1609"/>
      <c r="I4" s="1627" t="s">
        <v>1983</v>
      </c>
      <c r="J4" s="1560" t="s">
        <v>1984</v>
      </c>
      <c r="K4" s="1615" t="s">
        <v>1772</v>
      </c>
      <c r="L4" s="1560" t="s">
        <v>1986</v>
      </c>
    </row>
    <row r="5" spans="1:12" ht="21" customHeight="1">
      <c r="A5" s="1607"/>
      <c r="B5" s="1623"/>
      <c r="C5" s="1610"/>
      <c r="D5" s="1079">
        <v>1</v>
      </c>
      <c r="E5" s="1079">
        <v>2</v>
      </c>
      <c r="F5" s="1131">
        <v>3</v>
      </c>
      <c r="G5" s="1131">
        <v>4</v>
      </c>
      <c r="H5" s="1131">
        <v>5</v>
      </c>
      <c r="I5" s="1627"/>
      <c r="J5" s="1560"/>
      <c r="K5" s="1617"/>
      <c r="L5" s="1560"/>
    </row>
    <row r="6" spans="1:12" ht="21.75">
      <c r="A6" s="1262" t="s">
        <v>802</v>
      </c>
      <c r="B6" s="1262"/>
      <c r="C6" s="1099" t="s">
        <v>1043</v>
      </c>
      <c r="D6" s="1099" t="s">
        <v>2844</v>
      </c>
      <c r="E6" s="1099" t="s">
        <v>2836</v>
      </c>
      <c r="F6" s="1099" t="s">
        <v>1043</v>
      </c>
      <c r="G6" s="1099" t="s">
        <v>2841</v>
      </c>
      <c r="H6" s="1099" t="s">
        <v>1041</v>
      </c>
      <c r="I6" s="547"/>
      <c r="J6" s="547"/>
      <c r="K6" s="1539" t="s">
        <v>2782</v>
      </c>
      <c r="L6" s="547"/>
    </row>
    <row r="7" spans="1:12" ht="21">
      <c r="A7" s="1233" t="s">
        <v>803</v>
      </c>
      <c r="B7" s="1233"/>
      <c r="C7" s="1030" t="s">
        <v>631</v>
      </c>
      <c r="D7" s="1032" t="s">
        <v>2843</v>
      </c>
      <c r="E7" s="1032" t="s">
        <v>2814</v>
      </c>
      <c r="F7" s="1032" t="s">
        <v>2827</v>
      </c>
      <c r="G7" s="1032" t="s">
        <v>2811</v>
      </c>
      <c r="H7" s="1032" t="s">
        <v>3192</v>
      </c>
      <c r="I7" s="547"/>
      <c r="J7" s="547"/>
      <c r="K7" s="1540">
        <v>2</v>
      </c>
      <c r="L7" s="547"/>
    </row>
    <row r="8" spans="1:12" ht="21">
      <c r="A8" s="1243" t="s">
        <v>1295</v>
      </c>
      <c r="B8" s="1243"/>
      <c r="C8" s="1031"/>
      <c r="D8" s="1032"/>
      <c r="E8" s="1032"/>
      <c r="F8" s="1032"/>
      <c r="G8" s="1032"/>
      <c r="H8" s="1032"/>
      <c r="I8" s="547"/>
      <c r="J8" s="547"/>
      <c r="K8" s="1541"/>
      <c r="L8" s="547"/>
    </row>
    <row r="9" spans="1:12" ht="21">
      <c r="A9" s="1233" t="s">
        <v>804</v>
      </c>
      <c r="B9" s="1233"/>
      <c r="C9" s="1030" t="s">
        <v>631</v>
      </c>
      <c r="D9" s="1032" t="s">
        <v>2843</v>
      </c>
      <c r="E9" s="1032" t="s">
        <v>2814</v>
      </c>
      <c r="F9" s="1032" t="s">
        <v>2827</v>
      </c>
      <c r="G9" s="1032" t="s">
        <v>2811</v>
      </c>
      <c r="H9" s="1032" t="s">
        <v>3192</v>
      </c>
      <c r="I9" s="547"/>
      <c r="J9" s="547"/>
      <c r="K9" s="1540">
        <v>2</v>
      </c>
      <c r="L9" s="547"/>
    </row>
    <row r="10" spans="1:12" ht="21">
      <c r="A10" s="1243" t="s">
        <v>925</v>
      </c>
      <c r="B10" s="1243"/>
      <c r="C10" s="1030"/>
      <c r="D10" s="1032"/>
      <c r="E10" s="1032"/>
      <c r="F10" s="1032"/>
      <c r="G10" s="1032"/>
      <c r="H10" s="1032"/>
      <c r="I10" s="547"/>
      <c r="J10" s="547"/>
      <c r="K10" s="1541"/>
      <c r="L10" s="547"/>
    </row>
    <row r="11" spans="1:12" ht="21">
      <c r="A11" s="1233" t="s">
        <v>805</v>
      </c>
      <c r="B11" s="1233"/>
      <c r="C11" s="1030" t="s">
        <v>631</v>
      </c>
      <c r="D11" s="1032" t="s">
        <v>2843</v>
      </c>
      <c r="E11" s="1032" t="s">
        <v>2814</v>
      </c>
      <c r="F11" s="1032" t="s">
        <v>2827</v>
      </c>
      <c r="G11" s="1032" t="s">
        <v>2811</v>
      </c>
      <c r="H11" s="1032" t="s">
        <v>3192</v>
      </c>
      <c r="I11" s="547"/>
      <c r="J11" s="547"/>
      <c r="K11" s="1540">
        <v>2</v>
      </c>
      <c r="L11" s="547"/>
    </row>
    <row r="12" spans="1:12" ht="21">
      <c r="A12" s="1243" t="s">
        <v>806</v>
      </c>
      <c r="B12" s="1233"/>
      <c r="C12" s="1030" t="s">
        <v>631</v>
      </c>
      <c r="D12" s="1032" t="s">
        <v>2843</v>
      </c>
      <c r="E12" s="1032" t="s">
        <v>2814</v>
      </c>
      <c r="F12" s="1032" t="s">
        <v>2827</v>
      </c>
      <c r="G12" s="1032" t="s">
        <v>2811</v>
      </c>
      <c r="H12" s="1032" t="s">
        <v>3192</v>
      </c>
      <c r="I12" s="547"/>
      <c r="J12" s="547"/>
      <c r="K12" s="1541">
        <v>1</v>
      </c>
      <c r="L12" s="547"/>
    </row>
    <row r="13" spans="1:12" ht="21">
      <c r="A13" s="1243" t="s">
        <v>1243</v>
      </c>
      <c r="B13" s="1243"/>
      <c r="C13" s="1030"/>
      <c r="D13" s="1032"/>
      <c r="E13" s="1032"/>
      <c r="F13" s="1032"/>
      <c r="G13" s="1032"/>
      <c r="H13" s="1032"/>
      <c r="I13" s="547"/>
      <c r="J13" s="547"/>
      <c r="K13" s="1541"/>
      <c r="L13" s="547"/>
    </row>
    <row r="14" spans="1:12" ht="21.75">
      <c r="A14" s="1537" t="s">
        <v>807</v>
      </c>
      <c r="B14" s="1243"/>
      <c r="C14" s="1030" t="s">
        <v>808</v>
      </c>
      <c r="D14" s="1032" t="s">
        <v>2844</v>
      </c>
      <c r="E14" s="1032" t="s">
        <v>2828</v>
      </c>
      <c r="F14" s="1032" t="s">
        <v>2826</v>
      </c>
      <c r="G14" s="1032" t="s">
        <v>2815</v>
      </c>
      <c r="H14" s="1032" t="s">
        <v>2827</v>
      </c>
      <c r="I14" s="547"/>
      <c r="J14" s="547"/>
      <c r="K14" s="1541">
        <v>1</v>
      </c>
      <c r="L14" s="547"/>
    </row>
    <row r="15" spans="1:12" ht="21.75">
      <c r="A15" s="291" t="s">
        <v>809</v>
      </c>
      <c r="B15" s="291"/>
      <c r="C15" s="1030">
        <v>45</v>
      </c>
      <c r="D15" s="1032" t="s">
        <v>2836</v>
      </c>
      <c r="E15" s="1032" t="s">
        <v>1043</v>
      </c>
      <c r="F15" s="1032" t="s">
        <v>2841</v>
      </c>
      <c r="G15" s="1032" t="s">
        <v>1041</v>
      </c>
      <c r="H15" s="1032" t="s">
        <v>2842</v>
      </c>
      <c r="I15" s="547"/>
      <c r="J15" s="547"/>
      <c r="K15" s="1542">
        <v>2</v>
      </c>
      <c r="L15" s="547"/>
    </row>
    <row r="16" spans="1:12" ht="21">
      <c r="A16" s="1224" t="s">
        <v>810</v>
      </c>
      <c r="B16" s="1224"/>
      <c r="C16" s="1096">
        <v>0.8</v>
      </c>
      <c r="D16" s="1097" t="s">
        <v>2796</v>
      </c>
      <c r="E16" s="1097" t="s">
        <v>3129</v>
      </c>
      <c r="F16" s="1097" t="s">
        <v>328</v>
      </c>
      <c r="G16" s="1097" t="s">
        <v>3130</v>
      </c>
      <c r="H16" s="1097" t="s">
        <v>2795</v>
      </c>
      <c r="I16" s="547"/>
      <c r="J16" s="547"/>
      <c r="K16" s="1543">
        <v>2</v>
      </c>
      <c r="L16" s="547"/>
    </row>
    <row r="17" spans="1:12" ht="21">
      <c r="A17" s="1224" t="s">
        <v>811</v>
      </c>
      <c r="B17" s="1224"/>
      <c r="C17" s="1096">
        <v>0.85</v>
      </c>
      <c r="D17" s="1097" t="s">
        <v>3129</v>
      </c>
      <c r="E17" s="1097" t="s">
        <v>328</v>
      </c>
      <c r="F17" s="1097" t="s">
        <v>3130</v>
      </c>
      <c r="G17" s="1097" t="s">
        <v>2795</v>
      </c>
      <c r="H17" s="1097" t="s">
        <v>1040</v>
      </c>
      <c r="I17" s="547"/>
      <c r="J17" s="547"/>
      <c r="K17" s="1543">
        <v>2</v>
      </c>
      <c r="L17" s="547"/>
    </row>
    <row r="18" spans="1:12" ht="21">
      <c r="A18" s="1224" t="s">
        <v>812</v>
      </c>
      <c r="B18" s="1224"/>
      <c r="C18" s="1096">
        <v>0.7</v>
      </c>
      <c r="D18" s="1097" t="s">
        <v>3128</v>
      </c>
      <c r="E18" s="1097" t="s">
        <v>2796</v>
      </c>
      <c r="F18" s="1097" t="s">
        <v>3129</v>
      </c>
      <c r="G18" s="1097" t="s">
        <v>328</v>
      </c>
      <c r="H18" s="1097" t="s">
        <v>3130</v>
      </c>
      <c r="I18" s="547"/>
      <c r="J18" s="547"/>
      <c r="K18" s="1543">
        <v>1</v>
      </c>
      <c r="L18" s="547"/>
    </row>
    <row r="19" spans="1:12" ht="21.75">
      <c r="A19" s="365" t="s">
        <v>813</v>
      </c>
      <c r="B19" s="365"/>
      <c r="C19" s="1031">
        <v>0.8</v>
      </c>
      <c r="D19" s="1032" t="s">
        <v>2796</v>
      </c>
      <c r="E19" s="1032" t="s">
        <v>3129</v>
      </c>
      <c r="F19" s="1032" t="s">
        <v>328</v>
      </c>
      <c r="G19" s="1032" t="s">
        <v>3130</v>
      </c>
      <c r="H19" s="1032" t="s">
        <v>2795</v>
      </c>
      <c r="I19" s="547"/>
      <c r="J19" s="547"/>
      <c r="K19" s="1539" t="s">
        <v>2782</v>
      </c>
      <c r="L19" s="547"/>
    </row>
    <row r="20" spans="1:12" ht="43.5">
      <c r="A20" s="1177" t="s">
        <v>814</v>
      </c>
      <c r="B20" s="1177"/>
      <c r="C20" s="1032" t="s">
        <v>2781</v>
      </c>
      <c r="D20" s="1032"/>
      <c r="E20" s="1032"/>
      <c r="F20" s="1032"/>
      <c r="G20" s="1032"/>
      <c r="H20" s="1032"/>
      <c r="I20" s="547"/>
      <c r="J20" s="547"/>
      <c r="K20" s="1544">
        <v>2</v>
      </c>
      <c r="L20" s="547"/>
    </row>
    <row r="21" spans="1:12" ht="21.75">
      <c r="A21" s="1177" t="s">
        <v>96</v>
      </c>
      <c r="B21" s="1177"/>
      <c r="C21" s="1032"/>
      <c r="D21" s="1032"/>
      <c r="E21" s="1032"/>
      <c r="F21" s="1032"/>
      <c r="G21" s="1032"/>
      <c r="H21" s="1032"/>
      <c r="I21" s="547"/>
      <c r="J21" s="547"/>
      <c r="K21" s="1544"/>
      <c r="L21" s="547"/>
    </row>
    <row r="22" spans="1:12" ht="21.75">
      <c r="A22" s="1177" t="s">
        <v>815</v>
      </c>
      <c r="B22" s="1177" t="s">
        <v>1004</v>
      </c>
      <c r="C22" s="1032" t="s">
        <v>2781</v>
      </c>
      <c r="D22" s="1032" t="s">
        <v>2781</v>
      </c>
      <c r="E22" s="1032"/>
      <c r="F22" s="1032"/>
      <c r="G22" s="1032"/>
      <c r="H22" s="1032" t="s">
        <v>600</v>
      </c>
      <c r="I22" s="547"/>
      <c r="J22" s="547"/>
      <c r="K22" s="1544">
        <v>1</v>
      </c>
      <c r="L22" s="547"/>
    </row>
    <row r="23" spans="1:12" ht="21.75">
      <c r="A23" s="1177" t="s">
        <v>97</v>
      </c>
      <c r="B23" s="1177"/>
      <c r="C23" s="1032"/>
      <c r="D23" s="1032"/>
      <c r="E23" s="1032"/>
      <c r="F23" s="1032"/>
      <c r="G23" s="1032"/>
      <c r="H23" s="1032"/>
      <c r="I23" s="547"/>
      <c r="J23" s="547"/>
      <c r="K23" s="1544"/>
      <c r="L23" s="547"/>
    </row>
    <row r="24" spans="1:12" ht="21.75">
      <c r="A24" s="1177" t="s">
        <v>816</v>
      </c>
      <c r="B24" s="1177"/>
      <c r="C24" s="1032"/>
      <c r="D24" s="1032"/>
      <c r="E24" s="1032"/>
      <c r="F24" s="1032"/>
      <c r="G24" s="1032"/>
      <c r="H24" s="1032"/>
      <c r="I24" s="547"/>
      <c r="J24" s="547"/>
      <c r="K24" s="1544">
        <v>0.5</v>
      </c>
      <c r="L24" s="547"/>
    </row>
    <row r="25" spans="1:12" ht="21.75">
      <c r="A25" s="1177" t="s">
        <v>817</v>
      </c>
      <c r="B25" s="1177"/>
      <c r="C25" s="1032"/>
      <c r="D25" s="1032"/>
      <c r="E25" s="1032"/>
      <c r="F25" s="1032"/>
      <c r="G25" s="1032"/>
      <c r="H25" s="1032"/>
      <c r="I25" s="547"/>
      <c r="J25" s="547"/>
      <c r="K25" s="1544">
        <v>0.5</v>
      </c>
      <c r="L25" s="547"/>
    </row>
    <row r="26" spans="1:12" ht="21">
      <c r="A26" s="1229" t="s">
        <v>818</v>
      </c>
      <c r="B26" s="1229"/>
      <c r="C26" s="1098" t="s">
        <v>2797</v>
      </c>
      <c r="D26" s="1098" t="s">
        <v>599</v>
      </c>
      <c r="E26" s="1098" t="s">
        <v>2783</v>
      </c>
      <c r="F26" s="1098" t="s">
        <v>2782</v>
      </c>
      <c r="G26" s="1098" t="s">
        <v>2781</v>
      </c>
      <c r="H26" s="1098" t="s">
        <v>2740</v>
      </c>
      <c r="I26" s="547"/>
      <c r="J26" s="547"/>
      <c r="K26" s="1545" t="s">
        <v>2782</v>
      </c>
      <c r="L26" s="547"/>
    </row>
    <row r="27" spans="1:12" ht="21">
      <c r="A27" s="1231" t="s">
        <v>819</v>
      </c>
      <c r="B27" s="1231"/>
      <c r="C27" s="1098" t="s">
        <v>2797</v>
      </c>
      <c r="D27" s="1032" t="s">
        <v>599</v>
      </c>
      <c r="E27" s="1032" t="s">
        <v>2783</v>
      </c>
      <c r="F27" s="1032" t="s">
        <v>2782</v>
      </c>
      <c r="G27" s="1032" t="s">
        <v>2781</v>
      </c>
      <c r="H27" s="1032" t="s">
        <v>2740</v>
      </c>
      <c r="I27" s="547"/>
      <c r="J27" s="547"/>
      <c r="K27" s="1546" t="s">
        <v>2782</v>
      </c>
      <c r="L27" s="547"/>
    </row>
    <row r="28" spans="1:12" ht="21">
      <c r="A28" s="1229" t="s">
        <v>820</v>
      </c>
      <c r="B28" s="1229"/>
      <c r="C28" s="1098" t="s">
        <v>2797</v>
      </c>
      <c r="D28" s="1098" t="s">
        <v>599</v>
      </c>
      <c r="E28" s="1098" t="s">
        <v>2783</v>
      </c>
      <c r="F28" s="1098" t="s">
        <v>2782</v>
      </c>
      <c r="G28" s="1098" t="s">
        <v>2781</v>
      </c>
      <c r="H28" s="1098" t="s">
        <v>2740</v>
      </c>
      <c r="I28" s="547"/>
      <c r="J28" s="547"/>
      <c r="K28" s="1545" t="s">
        <v>2782</v>
      </c>
      <c r="L28" s="547"/>
    </row>
    <row r="29" spans="1:12" ht="21.75">
      <c r="A29" s="1195" t="s">
        <v>821</v>
      </c>
      <c r="B29" s="1195"/>
      <c r="C29" s="1191" t="s">
        <v>2800</v>
      </c>
      <c r="D29" s="1191" t="s">
        <v>2803</v>
      </c>
      <c r="E29" s="1191" t="s">
        <v>2804</v>
      </c>
      <c r="F29" s="1191" t="s">
        <v>2800</v>
      </c>
      <c r="G29" s="1191" t="s">
        <v>2801</v>
      </c>
      <c r="H29" s="1191" t="s">
        <v>2802</v>
      </c>
      <c r="I29" s="547"/>
      <c r="J29" s="547"/>
      <c r="K29" s="1547">
        <v>2</v>
      </c>
      <c r="L29" s="547"/>
    </row>
    <row r="30" spans="1:12" ht="21">
      <c r="A30" s="1232" t="s">
        <v>822</v>
      </c>
      <c r="B30" s="1229"/>
      <c r="C30" s="1052">
        <v>0</v>
      </c>
      <c r="D30" s="1061" t="s">
        <v>2777</v>
      </c>
      <c r="E30" s="1061" t="s">
        <v>3071</v>
      </c>
      <c r="F30" s="1061" t="s">
        <v>3072</v>
      </c>
      <c r="G30" s="1061" t="s">
        <v>3073</v>
      </c>
      <c r="H30" s="1061" t="s">
        <v>2740</v>
      </c>
      <c r="I30" s="547"/>
      <c r="J30" s="547"/>
      <c r="K30" s="1548">
        <v>1</v>
      </c>
      <c r="L30" s="547"/>
    </row>
    <row r="31" spans="1:12" ht="21">
      <c r="A31" s="1232" t="s">
        <v>823</v>
      </c>
      <c r="B31" s="1232"/>
      <c r="C31" s="1030">
        <v>0</v>
      </c>
      <c r="D31" s="1061" t="s">
        <v>2777</v>
      </c>
      <c r="E31" s="1061" t="s">
        <v>3071</v>
      </c>
      <c r="F31" s="1061" t="s">
        <v>3072</v>
      </c>
      <c r="G31" s="1061" t="s">
        <v>3073</v>
      </c>
      <c r="H31" s="1032" t="s">
        <v>2740</v>
      </c>
      <c r="I31" s="547"/>
      <c r="J31" s="547"/>
      <c r="K31" s="1548">
        <v>1</v>
      </c>
      <c r="L31" s="547"/>
    </row>
    <row r="32" spans="1:12" ht="21">
      <c r="A32" s="1232" t="s">
        <v>824</v>
      </c>
      <c r="B32" s="1232"/>
      <c r="C32" s="1055">
        <v>0.012</v>
      </c>
      <c r="D32" s="1032" t="s">
        <v>2809</v>
      </c>
      <c r="E32" s="1032" t="s">
        <v>2808</v>
      </c>
      <c r="F32" s="1032" t="s">
        <v>2807</v>
      </c>
      <c r="G32" s="1032" t="s">
        <v>2806</v>
      </c>
      <c r="H32" s="1032" t="s">
        <v>2781</v>
      </c>
      <c r="I32" s="547"/>
      <c r="J32" s="547"/>
      <c r="K32" s="1548">
        <v>1.5</v>
      </c>
      <c r="L32" s="547"/>
    </row>
    <row r="33" spans="1:12" ht="21">
      <c r="A33" s="1232" t="s">
        <v>825</v>
      </c>
      <c r="B33" s="1232"/>
      <c r="C33" s="1031">
        <v>0.01</v>
      </c>
      <c r="D33" s="1032" t="s">
        <v>2807</v>
      </c>
      <c r="E33" s="1032" t="s">
        <v>2806</v>
      </c>
      <c r="F33" s="1032" t="s">
        <v>2781</v>
      </c>
      <c r="G33" s="1032" t="s">
        <v>2805</v>
      </c>
      <c r="H33" s="1032" t="s">
        <v>2804</v>
      </c>
      <c r="I33" s="547"/>
      <c r="J33" s="547"/>
      <c r="K33" s="1548">
        <v>1.5</v>
      </c>
      <c r="L33" s="547"/>
    </row>
    <row r="34" spans="1:12" ht="21">
      <c r="A34" s="1232" t="s">
        <v>826</v>
      </c>
      <c r="B34" s="1232"/>
      <c r="C34" s="1031">
        <v>0</v>
      </c>
      <c r="D34" s="1032" t="s">
        <v>2777</v>
      </c>
      <c r="E34" s="1032" t="s">
        <v>3071</v>
      </c>
      <c r="F34" s="1032" t="s">
        <v>3072</v>
      </c>
      <c r="G34" s="1032" t="s">
        <v>3073</v>
      </c>
      <c r="H34" s="1032" t="s">
        <v>2740</v>
      </c>
      <c r="I34" s="547"/>
      <c r="J34" s="547"/>
      <c r="K34" s="1548">
        <v>1</v>
      </c>
      <c r="L34" s="547"/>
    </row>
    <row r="35" spans="1:12" ht="21">
      <c r="A35" s="1232" t="s">
        <v>827</v>
      </c>
      <c r="B35" s="1232"/>
      <c r="C35" s="1052">
        <v>0</v>
      </c>
      <c r="D35" s="1032" t="s">
        <v>2777</v>
      </c>
      <c r="E35" s="1032" t="s">
        <v>3071</v>
      </c>
      <c r="F35" s="1032" t="s">
        <v>3072</v>
      </c>
      <c r="G35" s="1032" t="s">
        <v>3073</v>
      </c>
      <c r="H35" s="1061" t="s">
        <v>2740</v>
      </c>
      <c r="I35" s="547"/>
      <c r="J35" s="547"/>
      <c r="K35" s="1548">
        <v>1</v>
      </c>
      <c r="L35" s="547"/>
    </row>
    <row r="36" spans="1:12" ht="21">
      <c r="A36" s="1232" t="s">
        <v>828</v>
      </c>
      <c r="B36" s="1232"/>
      <c r="C36" s="1052">
        <v>0</v>
      </c>
      <c r="D36" s="1032" t="s">
        <v>2777</v>
      </c>
      <c r="E36" s="1032" t="s">
        <v>3071</v>
      </c>
      <c r="F36" s="1032" t="s">
        <v>3072</v>
      </c>
      <c r="G36" s="1032" t="s">
        <v>3073</v>
      </c>
      <c r="H36" s="1061" t="s">
        <v>2740</v>
      </c>
      <c r="I36" s="547"/>
      <c r="J36" s="547"/>
      <c r="K36" s="1548">
        <v>2</v>
      </c>
      <c r="L36" s="547"/>
    </row>
    <row r="37" spans="1:12" ht="21">
      <c r="A37" s="1232" t="s">
        <v>829</v>
      </c>
      <c r="B37" s="1232"/>
      <c r="C37" s="1052">
        <v>0</v>
      </c>
      <c r="D37" s="1032" t="s">
        <v>2801</v>
      </c>
      <c r="E37" s="1032" t="s">
        <v>2802</v>
      </c>
      <c r="F37" s="1032" t="s">
        <v>830</v>
      </c>
      <c r="G37" s="1032" t="s">
        <v>1488</v>
      </c>
      <c r="H37" s="1061" t="s">
        <v>2740</v>
      </c>
      <c r="I37" s="547"/>
      <c r="J37" s="547"/>
      <c r="K37" s="1548">
        <v>1.5</v>
      </c>
      <c r="L37" s="547"/>
    </row>
    <row r="38" spans="1:12" ht="21">
      <c r="A38" s="1233" t="s">
        <v>831</v>
      </c>
      <c r="B38" s="1233"/>
      <c r="C38" s="1031" t="s">
        <v>1546</v>
      </c>
      <c r="D38" s="1032" t="s">
        <v>599</v>
      </c>
      <c r="E38" s="1032" t="s">
        <v>2783</v>
      </c>
      <c r="F38" s="1032" t="s">
        <v>2782</v>
      </c>
      <c r="G38" s="1032" t="s">
        <v>2781</v>
      </c>
      <c r="H38" s="1032" t="s">
        <v>2740</v>
      </c>
      <c r="I38" s="547"/>
      <c r="J38" s="547"/>
      <c r="K38" s="1540">
        <v>2</v>
      </c>
      <c r="L38" s="547"/>
    </row>
    <row r="39" spans="1:12" ht="21">
      <c r="A39" s="1233" t="s">
        <v>832</v>
      </c>
      <c r="B39" s="1233"/>
      <c r="C39" s="1031" t="s">
        <v>1546</v>
      </c>
      <c r="D39" s="1032" t="s">
        <v>599</v>
      </c>
      <c r="E39" s="1032" t="s">
        <v>2783</v>
      </c>
      <c r="F39" s="1032" t="s">
        <v>2782</v>
      </c>
      <c r="G39" s="1032" t="s">
        <v>2781</v>
      </c>
      <c r="H39" s="1032" t="s">
        <v>2740</v>
      </c>
      <c r="I39" s="547"/>
      <c r="J39" s="547"/>
      <c r="K39" s="1540">
        <v>2</v>
      </c>
      <c r="L39" s="547"/>
    </row>
    <row r="40" spans="1:12" ht="21">
      <c r="A40" s="1232" t="s">
        <v>833</v>
      </c>
      <c r="B40" s="1232"/>
      <c r="C40" s="1031" t="s">
        <v>1546</v>
      </c>
      <c r="D40" s="1032" t="s">
        <v>599</v>
      </c>
      <c r="E40" s="1032" t="s">
        <v>2783</v>
      </c>
      <c r="F40" s="1032" t="s">
        <v>2782</v>
      </c>
      <c r="G40" s="1032" t="s">
        <v>2781</v>
      </c>
      <c r="H40" s="1032" t="s">
        <v>2740</v>
      </c>
      <c r="I40" s="547"/>
      <c r="J40" s="547"/>
      <c r="K40" s="1548">
        <v>2</v>
      </c>
      <c r="L40" s="547"/>
    </row>
    <row r="41" spans="1:12" ht="21.75">
      <c r="A41" s="291" t="s">
        <v>834</v>
      </c>
      <c r="B41" s="291"/>
      <c r="C41" s="1039">
        <v>9</v>
      </c>
      <c r="D41" s="1032" t="s">
        <v>2810</v>
      </c>
      <c r="E41" s="1032" t="s">
        <v>2816</v>
      </c>
      <c r="F41" s="1032" t="s">
        <v>2815</v>
      </c>
      <c r="G41" s="1032" t="s">
        <v>2814</v>
      </c>
      <c r="H41" s="1032" t="s">
        <v>2813</v>
      </c>
      <c r="I41" s="547"/>
      <c r="J41" s="547"/>
      <c r="K41" s="1542">
        <v>2</v>
      </c>
      <c r="L41" s="547"/>
    </row>
    <row r="42" spans="1:12" ht="21">
      <c r="A42" s="1232" t="s">
        <v>835</v>
      </c>
      <c r="B42" s="1232"/>
      <c r="C42" s="1030" t="s">
        <v>1030</v>
      </c>
      <c r="D42" s="1032" t="s">
        <v>599</v>
      </c>
      <c r="E42" s="1032" t="s">
        <v>2783</v>
      </c>
      <c r="F42" s="1032" t="s">
        <v>2782</v>
      </c>
      <c r="G42" s="1032" t="s">
        <v>2781</v>
      </c>
      <c r="H42" s="1032" t="s">
        <v>2740</v>
      </c>
      <c r="I42" s="547"/>
      <c r="J42" s="547"/>
      <c r="K42" s="1548">
        <v>2</v>
      </c>
      <c r="L42" s="547"/>
    </row>
    <row r="43" spans="1:12" ht="21">
      <c r="A43" s="1232" t="s">
        <v>2765</v>
      </c>
      <c r="B43" s="1232"/>
      <c r="C43" s="1030"/>
      <c r="D43" s="1032"/>
      <c r="E43" s="1032"/>
      <c r="F43" s="1032"/>
      <c r="G43" s="1032"/>
      <c r="H43" s="1032"/>
      <c r="I43" s="547"/>
      <c r="J43" s="547"/>
      <c r="K43" s="1548"/>
      <c r="L43" s="547"/>
    </row>
    <row r="44" spans="1:12" ht="21.75">
      <c r="A44" s="291" t="s">
        <v>836</v>
      </c>
      <c r="B44" s="291"/>
      <c r="C44" s="1039">
        <v>20</v>
      </c>
      <c r="D44" s="1032" t="s">
        <v>2824</v>
      </c>
      <c r="E44" s="1032" t="s">
        <v>2825</v>
      </c>
      <c r="F44" s="1032" t="s">
        <v>2826</v>
      </c>
      <c r="G44" s="1032" t="s">
        <v>2816</v>
      </c>
      <c r="H44" s="1032" t="s">
        <v>2823</v>
      </c>
      <c r="I44" s="547"/>
      <c r="J44" s="547"/>
      <c r="K44" s="1542">
        <v>2.5</v>
      </c>
      <c r="L44" s="547"/>
    </row>
    <row r="45" spans="1:12" ht="21">
      <c r="A45" s="1233" t="s">
        <v>837</v>
      </c>
      <c r="B45" s="1233"/>
      <c r="C45" s="1265">
        <v>2</v>
      </c>
      <c r="D45" s="1065" t="s">
        <v>599</v>
      </c>
      <c r="E45" s="1065" t="s">
        <v>2783</v>
      </c>
      <c r="F45" s="1065" t="s">
        <v>2782</v>
      </c>
      <c r="G45" s="1065" t="s">
        <v>2781</v>
      </c>
      <c r="H45" s="1065" t="s">
        <v>2740</v>
      </c>
      <c r="I45" s="547"/>
      <c r="J45" s="547"/>
      <c r="K45" s="1540">
        <v>2</v>
      </c>
      <c r="L45" s="547"/>
    </row>
    <row r="46" spans="1:12" ht="21">
      <c r="A46" s="1233" t="s">
        <v>838</v>
      </c>
      <c r="B46" s="1233"/>
      <c r="C46" s="1265"/>
      <c r="D46" s="1065"/>
      <c r="E46" s="1065"/>
      <c r="F46" s="1065"/>
      <c r="G46" s="1065"/>
      <c r="H46" s="1065"/>
      <c r="I46" s="547"/>
      <c r="J46" s="547"/>
      <c r="K46" s="1540">
        <v>0.5</v>
      </c>
      <c r="L46" s="547"/>
    </row>
    <row r="47" spans="1:12" ht="21">
      <c r="A47" s="1233" t="s">
        <v>839</v>
      </c>
      <c r="B47" s="1233"/>
      <c r="C47" s="1265">
        <v>4</v>
      </c>
      <c r="D47" s="1065" t="s">
        <v>2782</v>
      </c>
      <c r="E47" s="1065" t="s">
        <v>2783</v>
      </c>
      <c r="F47" s="1065" t="s">
        <v>599</v>
      </c>
      <c r="G47" s="1065" t="s">
        <v>600</v>
      </c>
      <c r="H47" s="1065" t="s">
        <v>3192</v>
      </c>
      <c r="I47" s="547"/>
      <c r="J47" s="547"/>
      <c r="K47" s="1540">
        <v>0.5</v>
      </c>
      <c r="L47" s="547"/>
    </row>
    <row r="48" spans="1:12" ht="21">
      <c r="A48" s="1232" t="s">
        <v>840</v>
      </c>
      <c r="B48" s="1232"/>
      <c r="C48" s="1061" t="s">
        <v>2815</v>
      </c>
      <c r="D48" s="1061" t="s">
        <v>2828</v>
      </c>
      <c r="E48" s="1061" t="s">
        <v>2826</v>
      </c>
      <c r="F48" s="1061" t="s">
        <v>2815</v>
      </c>
      <c r="G48" s="1061" t="s">
        <v>2827</v>
      </c>
      <c r="H48" s="1061" t="s">
        <v>600</v>
      </c>
      <c r="I48" s="547"/>
      <c r="J48" s="547"/>
      <c r="K48" s="1548">
        <v>1</v>
      </c>
      <c r="L48" s="547"/>
    </row>
    <row r="49" spans="1:12" ht="21">
      <c r="A49" s="1232" t="s">
        <v>1228</v>
      </c>
      <c r="B49" s="1232"/>
      <c r="C49" s="1241"/>
      <c r="D49" s="1242"/>
      <c r="E49" s="1242"/>
      <c r="F49" s="1242"/>
      <c r="G49" s="1242"/>
      <c r="H49" s="1242"/>
      <c r="I49" s="547"/>
      <c r="J49" s="547"/>
      <c r="K49" s="1548"/>
      <c r="L49" s="547"/>
    </row>
    <row r="50" spans="1:12" ht="21">
      <c r="A50" s="1232" t="s">
        <v>841</v>
      </c>
      <c r="B50" s="1232"/>
      <c r="C50" s="1054" t="s">
        <v>2846</v>
      </c>
      <c r="D50" s="1061" t="s">
        <v>2781</v>
      </c>
      <c r="E50" s="1061" t="s">
        <v>2849</v>
      </c>
      <c r="F50" s="1061" t="s">
        <v>2805</v>
      </c>
      <c r="G50" s="1061" t="s">
        <v>2803</v>
      </c>
      <c r="H50" s="1061" t="s">
        <v>2804</v>
      </c>
      <c r="I50" s="547"/>
      <c r="J50" s="547"/>
      <c r="K50" s="1548">
        <v>1</v>
      </c>
      <c r="L50" s="547"/>
    </row>
    <row r="51" spans="1:12" ht="21">
      <c r="A51" s="1232" t="s">
        <v>842</v>
      </c>
      <c r="B51" s="1232"/>
      <c r="C51" s="1054" t="s">
        <v>2850</v>
      </c>
      <c r="D51" s="1061" t="s">
        <v>2803</v>
      </c>
      <c r="E51" s="1061" t="s">
        <v>2804</v>
      </c>
      <c r="F51" s="1061" t="s">
        <v>2800</v>
      </c>
      <c r="G51" s="1061" t="s">
        <v>2801</v>
      </c>
      <c r="H51" s="1061" t="s">
        <v>2802</v>
      </c>
      <c r="I51" s="547"/>
      <c r="J51" s="547"/>
      <c r="K51" s="1548">
        <v>1.5</v>
      </c>
      <c r="L51" s="547"/>
    </row>
    <row r="52" spans="1:12" ht="21">
      <c r="A52" s="1243" t="s">
        <v>843</v>
      </c>
      <c r="B52" s="1243"/>
      <c r="C52" s="1032" t="s">
        <v>3128</v>
      </c>
      <c r="D52" s="1032" t="s">
        <v>2855</v>
      </c>
      <c r="E52" s="1032" t="s">
        <v>2856</v>
      </c>
      <c r="F52" s="1032" t="s">
        <v>3128</v>
      </c>
      <c r="G52" s="1032" t="s">
        <v>2853</v>
      </c>
      <c r="H52" s="1032" t="s">
        <v>2854</v>
      </c>
      <c r="I52" s="547"/>
      <c r="J52" s="547"/>
      <c r="K52" s="1541">
        <v>2</v>
      </c>
      <c r="L52" s="547"/>
    </row>
    <row r="53" spans="1:12" ht="21">
      <c r="A53" s="1233" t="s">
        <v>844</v>
      </c>
      <c r="B53" s="1233"/>
      <c r="C53" s="1065" t="s">
        <v>2795</v>
      </c>
      <c r="D53" s="1065" t="s">
        <v>2863</v>
      </c>
      <c r="E53" s="1065" t="s">
        <v>2862</v>
      </c>
      <c r="F53" s="1065" t="s">
        <v>2795</v>
      </c>
      <c r="G53" s="1065" t="s">
        <v>2860</v>
      </c>
      <c r="H53" s="1065" t="s">
        <v>2861</v>
      </c>
      <c r="I53" s="547"/>
      <c r="J53" s="547"/>
      <c r="K53" s="1540">
        <v>2</v>
      </c>
      <c r="L53" s="547"/>
    </row>
    <row r="54" spans="1:12" ht="21">
      <c r="A54" s="1233" t="s">
        <v>1380</v>
      </c>
      <c r="B54" s="1233"/>
      <c r="C54" s="1070"/>
      <c r="D54" s="1065"/>
      <c r="E54" s="1065"/>
      <c r="F54" s="1065"/>
      <c r="G54" s="1065"/>
      <c r="H54" s="1065"/>
      <c r="I54" s="547"/>
      <c r="J54" s="547"/>
      <c r="K54" s="1540"/>
      <c r="L54" s="547"/>
    </row>
    <row r="55" spans="1:12" ht="21.75">
      <c r="A55" s="273" t="s">
        <v>845</v>
      </c>
      <c r="B55" s="273"/>
      <c r="C55" s="1152">
        <v>3</v>
      </c>
      <c r="D55" s="1097" t="s">
        <v>3187</v>
      </c>
      <c r="E55" s="1097" t="s">
        <v>3188</v>
      </c>
      <c r="F55" s="1097" t="s">
        <v>3189</v>
      </c>
      <c r="G55" s="1097" t="s">
        <v>3186</v>
      </c>
      <c r="H55" s="1097" t="s">
        <v>2783</v>
      </c>
      <c r="I55" s="547"/>
      <c r="J55" s="547"/>
      <c r="K55" s="1400">
        <v>3.5</v>
      </c>
      <c r="L55" s="547"/>
    </row>
    <row r="56" spans="1:12" ht="21.75">
      <c r="A56" s="364" t="s">
        <v>846</v>
      </c>
      <c r="B56" s="364"/>
      <c r="C56" s="1152">
        <v>100</v>
      </c>
      <c r="D56" s="1097" t="s">
        <v>3128</v>
      </c>
      <c r="E56" s="1097" t="s">
        <v>3129</v>
      </c>
      <c r="F56" s="1097" t="s">
        <v>3130</v>
      </c>
      <c r="G56" s="1097" t="s">
        <v>1040</v>
      </c>
      <c r="H56" s="1097" t="s">
        <v>1032</v>
      </c>
      <c r="I56" s="547"/>
      <c r="J56" s="547"/>
      <c r="K56" s="1549">
        <v>3</v>
      </c>
      <c r="L56" s="547"/>
    </row>
    <row r="57" spans="1:12" ht="21.75">
      <c r="A57" s="364" t="s">
        <v>847</v>
      </c>
      <c r="B57" s="364"/>
      <c r="C57" s="1152">
        <v>3</v>
      </c>
      <c r="D57" s="1097" t="s">
        <v>2781</v>
      </c>
      <c r="E57" s="1097" t="s">
        <v>2782</v>
      </c>
      <c r="F57" s="1097" t="s">
        <v>2783</v>
      </c>
      <c r="G57" s="1097" t="s">
        <v>599</v>
      </c>
      <c r="H57" s="1097" t="s">
        <v>600</v>
      </c>
      <c r="I57" s="547"/>
      <c r="J57" s="547"/>
      <c r="K57" s="1549">
        <v>3</v>
      </c>
      <c r="L57" s="547"/>
    </row>
    <row r="58" spans="1:12" ht="23.25">
      <c r="A58" s="1249" t="s">
        <v>848</v>
      </c>
      <c r="B58" s="1249"/>
      <c r="C58" s="1157" t="s">
        <v>3204</v>
      </c>
      <c r="D58" s="1157" t="s">
        <v>2781</v>
      </c>
      <c r="E58" s="1157" t="s">
        <v>600</v>
      </c>
      <c r="F58" s="1157" t="s">
        <v>2827</v>
      </c>
      <c r="G58" s="1157" t="s">
        <v>2815</v>
      </c>
      <c r="H58" s="1157" t="s">
        <v>2826</v>
      </c>
      <c r="I58" s="547"/>
      <c r="J58" s="547"/>
      <c r="K58" s="1548">
        <v>2</v>
      </c>
      <c r="L58" s="547"/>
    </row>
    <row r="59" spans="1:12" ht="21">
      <c r="A59" s="1249" t="s">
        <v>849</v>
      </c>
      <c r="B59" s="1249"/>
      <c r="C59" s="1074">
        <v>0.2</v>
      </c>
      <c r="D59" s="1044" t="s">
        <v>2823</v>
      </c>
      <c r="E59" s="1044" t="s">
        <v>2816</v>
      </c>
      <c r="F59" s="1044" t="s">
        <v>2826</v>
      </c>
      <c r="G59" s="1044" t="s">
        <v>2825</v>
      </c>
      <c r="H59" s="1044" t="s">
        <v>2824</v>
      </c>
      <c r="I59" s="547"/>
      <c r="J59" s="547"/>
      <c r="K59" s="1548">
        <v>2</v>
      </c>
      <c r="L59" s="547"/>
    </row>
    <row r="60" spans="1:12" ht="21">
      <c r="A60" s="1249" t="s">
        <v>850</v>
      </c>
      <c r="B60" s="1249"/>
      <c r="C60" s="1043">
        <v>0</v>
      </c>
      <c r="D60" s="1044" t="s">
        <v>599</v>
      </c>
      <c r="E60" s="1044" t="s">
        <v>2783</v>
      </c>
      <c r="F60" s="1044" t="s">
        <v>2782</v>
      </c>
      <c r="G60" s="1044" t="s">
        <v>2781</v>
      </c>
      <c r="H60" s="1044" t="s">
        <v>2740</v>
      </c>
      <c r="I60" s="547"/>
      <c r="J60" s="547"/>
      <c r="K60" s="1548">
        <v>2</v>
      </c>
      <c r="L60" s="547"/>
    </row>
    <row r="61" spans="1:12" ht="21">
      <c r="A61" s="1249" t="s">
        <v>851</v>
      </c>
      <c r="B61" s="1249"/>
      <c r="C61" s="1043" t="s">
        <v>2818</v>
      </c>
      <c r="D61" s="1044" t="s">
        <v>2843</v>
      </c>
      <c r="E61" s="1044" t="s">
        <v>2814</v>
      </c>
      <c r="F61" s="1044" t="s">
        <v>2827</v>
      </c>
      <c r="G61" s="1044" t="s">
        <v>2811</v>
      </c>
      <c r="H61" s="1044" t="s">
        <v>3192</v>
      </c>
      <c r="I61" s="547"/>
      <c r="J61" s="547"/>
      <c r="K61" s="1548">
        <v>2</v>
      </c>
      <c r="L61" s="547"/>
    </row>
    <row r="62" spans="1:12" ht="21">
      <c r="A62" s="1534" t="s">
        <v>852</v>
      </c>
      <c r="B62" s="1534"/>
      <c r="C62" s="1535" t="s">
        <v>325</v>
      </c>
      <c r="D62" s="1535" t="s">
        <v>3170</v>
      </c>
      <c r="E62" s="1535" t="s">
        <v>3169</v>
      </c>
      <c r="F62" s="1535" t="s">
        <v>325</v>
      </c>
      <c r="G62" s="1535" t="s">
        <v>3167</v>
      </c>
      <c r="H62" s="1032" t="s">
        <v>3168</v>
      </c>
      <c r="I62" s="547"/>
      <c r="J62" s="547"/>
      <c r="K62" s="1550">
        <v>2</v>
      </c>
      <c r="L62" s="547"/>
    </row>
    <row r="63" spans="1:12" ht="21.75" customHeight="1">
      <c r="A63" s="1173" t="s">
        <v>853</v>
      </c>
      <c r="B63" s="1173"/>
      <c r="C63" s="1104" t="s">
        <v>3130</v>
      </c>
      <c r="D63" s="1104" t="s">
        <v>3129</v>
      </c>
      <c r="E63" s="1104" t="s">
        <v>328</v>
      </c>
      <c r="F63" s="1104" t="s">
        <v>3130</v>
      </c>
      <c r="G63" s="1104" t="s">
        <v>2795</v>
      </c>
      <c r="H63" s="1104" t="s">
        <v>1040</v>
      </c>
      <c r="I63" s="547"/>
      <c r="J63" s="547"/>
      <c r="K63" s="1551" t="s">
        <v>2782</v>
      </c>
      <c r="L63" s="547"/>
    </row>
    <row r="64" spans="1:12" ht="21.75" customHeight="1">
      <c r="A64" s="1232" t="s">
        <v>854</v>
      </c>
      <c r="B64" s="1173"/>
      <c r="C64" s="1253" t="s">
        <v>2818</v>
      </c>
      <c r="D64" s="1156" t="s">
        <v>2821</v>
      </c>
      <c r="E64" s="1156" t="s">
        <v>2822</v>
      </c>
      <c r="F64" s="1156" t="s">
        <v>2818</v>
      </c>
      <c r="G64" s="1156" t="s">
        <v>2819</v>
      </c>
      <c r="H64" s="1156" t="s">
        <v>2820</v>
      </c>
      <c r="I64" s="547"/>
      <c r="J64" s="547"/>
      <c r="K64" s="1548">
        <v>1</v>
      </c>
      <c r="L64" s="547"/>
    </row>
    <row r="65" spans="1:12" ht="23.25">
      <c r="A65" s="1232" t="s">
        <v>0</v>
      </c>
      <c r="B65" s="1173"/>
      <c r="C65" s="1251" t="s">
        <v>3157</v>
      </c>
      <c r="D65" s="1252" t="s">
        <v>2847</v>
      </c>
      <c r="E65" s="1252" t="s">
        <v>2848</v>
      </c>
      <c r="F65" s="1252" t="s">
        <v>3157</v>
      </c>
      <c r="G65" s="1252" t="s">
        <v>2851</v>
      </c>
      <c r="H65" s="1252" t="s">
        <v>2852</v>
      </c>
      <c r="I65" s="547"/>
      <c r="J65" s="547"/>
      <c r="K65" s="1548">
        <v>1.5</v>
      </c>
      <c r="L65" s="547"/>
    </row>
    <row r="66" spans="1:12" ht="21.75">
      <c r="A66" s="1260" t="s">
        <v>1</v>
      </c>
      <c r="B66" s="1173"/>
      <c r="C66" s="1099" t="s">
        <v>1040</v>
      </c>
      <c r="D66" s="1099" t="s">
        <v>3130</v>
      </c>
      <c r="E66" s="1099" t="s">
        <v>2795</v>
      </c>
      <c r="F66" s="1099" t="s">
        <v>1040</v>
      </c>
      <c r="G66" s="1099" t="s">
        <v>325</v>
      </c>
      <c r="H66" s="1099" t="s">
        <v>1032</v>
      </c>
      <c r="I66" s="547"/>
      <c r="J66" s="547"/>
      <c r="K66" s="1552" t="s">
        <v>2782</v>
      </c>
      <c r="L66" s="547"/>
    </row>
    <row r="67" spans="1:12" ht="21.75">
      <c r="A67" s="365" t="s">
        <v>2</v>
      </c>
      <c r="B67" s="1173"/>
      <c r="C67" s="1272" t="s">
        <v>1040</v>
      </c>
      <c r="D67" s="1272" t="s">
        <v>3130</v>
      </c>
      <c r="E67" s="1272" t="s">
        <v>2795</v>
      </c>
      <c r="F67" s="1272" t="s">
        <v>1040</v>
      </c>
      <c r="G67" s="1272" t="s">
        <v>325</v>
      </c>
      <c r="H67" s="1272" t="s">
        <v>1032</v>
      </c>
      <c r="I67" s="547"/>
      <c r="J67" s="547"/>
      <c r="K67" s="1539" t="s">
        <v>3147</v>
      </c>
      <c r="L67" s="547"/>
    </row>
    <row r="68" spans="1:12" ht="21">
      <c r="A68" s="1260" t="s">
        <v>3</v>
      </c>
      <c r="B68" s="1260"/>
      <c r="C68" s="1099" t="s">
        <v>1030</v>
      </c>
      <c r="D68" s="1099" t="s">
        <v>799</v>
      </c>
      <c r="E68" s="1099" t="s">
        <v>1493</v>
      </c>
      <c r="F68" s="1099" t="s">
        <v>1493</v>
      </c>
      <c r="G68" s="1099" t="s">
        <v>1493</v>
      </c>
      <c r="H68" s="1099" t="s">
        <v>800</v>
      </c>
      <c r="I68" s="547"/>
      <c r="J68" s="547"/>
      <c r="K68" s="1552" t="s">
        <v>3148</v>
      </c>
      <c r="L68" s="547"/>
    </row>
    <row r="69" spans="1:12" ht="21.75">
      <c r="A69" s="1260" t="s">
        <v>4</v>
      </c>
      <c r="B69" s="1217"/>
      <c r="C69" s="1099" t="s">
        <v>1030</v>
      </c>
      <c r="D69" s="1099" t="s">
        <v>2740</v>
      </c>
      <c r="E69" s="1099" t="s">
        <v>2781</v>
      </c>
      <c r="F69" s="1099" t="s">
        <v>2782</v>
      </c>
      <c r="G69" s="1099" t="s">
        <v>2783</v>
      </c>
      <c r="H69" s="1099" t="s">
        <v>599</v>
      </c>
      <c r="I69" s="547"/>
      <c r="J69" s="547"/>
      <c r="K69" s="1552" t="s">
        <v>2782</v>
      </c>
      <c r="L69" s="547"/>
    </row>
    <row r="70" spans="1:12" ht="21.75">
      <c r="A70" s="1181" t="s">
        <v>5</v>
      </c>
      <c r="B70" s="1260"/>
      <c r="C70" s="1099" t="s">
        <v>3130</v>
      </c>
      <c r="D70" s="1099" t="s">
        <v>3128</v>
      </c>
      <c r="E70" s="1099" t="s">
        <v>3129</v>
      </c>
      <c r="F70" s="1099" t="s">
        <v>3130</v>
      </c>
      <c r="G70" s="1099" t="s">
        <v>1040</v>
      </c>
      <c r="H70" s="1099" t="s">
        <v>1032</v>
      </c>
      <c r="I70" s="547"/>
      <c r="J70" s="547"/>
      <c r="K70" s="1553">
        <v>2</v>
      </c>
      <c r="L70" s="547"/>
    </row>
    <row r="71" spans="1:12" ht="21.75">
      <c r="A71" s="1182" t="s">
        <v>88</v>
      </c>
      <c r="B71" s="1181"/>
      <c r="C71" s="1099"/>
      <c r="D71" s="1099"/>
      <c r="E71" s="1099"/>
      <c r="F71" s="1099"/>
      <c r="G71" s="1099"/>
      <c r="H71" s="1099"/>
      <c r="I71" s="547"/>
      <c r="J71" s="547"/>
      <c r="K71" s="1553"/>
      <c r="L71" s="547"/>
    </row>
    <row r="72" spans="1:12" ht="21.75">
      <c r="A72" s="1538" t="s">
        <v>6</v>
      </c>
      <c r="B72" s="1182"/>
      <c r="C72" s="1099" t="s">
        <v>3129</v>
      </c>
      <c r="D72" s="1099" t="s">
        <v>3128</v>
      </c>
      <c r="E72" s="1099" t="s">
        <v>2796</v>
      </c>
      <c r="F72" s="1099" t="s">
        <v>3129</v>
      </c>
      <c r="G72" s="1099" t="s">
        <v>328</v>
      </c>
      <c r="H72" s="1099" t="s">
        <v>3130</v>
      </c>
      <c r="I72" s="547"/>
      <c r="J72" s="547"/>
      <c r="K72" s="1553">
        <v>1.5</v>
      </c>
      <c r="L72" s="547"/>
    </row>
    <row r="73" spans="1:12" ht="21.75">
      <c r="A73" s="91"/>
      <c r="B73" s="1624" t="s">
        <v>621</v>
      </c>
      <c r="C73" s="1625"/>
      <c r="D73" s="1625"/>
      <c r="E73" s="1626"/>
      <c r="F73" s="1099"/>
      <c r="G73" s="1099"/>
      <c r="H73" s="1099"/>
      <c r="I73" s="547"/>
      <c r="J73" s="547"/>
      <c r="K73" s="1553">
        <f>SUM(K7:K72)</f>
        <v>80</v>
      </c>
      <c r="L73" s="547"/>
    </row>
    <row r="74" spans="1:12" ht="21">
      <c r="A74" s="91"/>
      <c r="B74" s="261"/>
      <c r="C74" s="1111"/>
      <c r="D74" s="261"/>
      <c r="E74" s="261"/>
      <c r="F74" s="261"/>
      <c r="G74" s="261"/>
      <c r="H74" s="261"/>
      <c r="I74" s="547"/>
      <c r="J74" s="547"/>
      <c r="K74" s="512"/>
      <c r="L74" s="547"/>
    </row>
  </sheetData>
  <mergeCells count="9">
    <mergeCell ref="I4:I5"/>
    <mergeCell ref="J4:J5"/>
    <mergeCell ref="K4:K5"/>
    <mergeCell ref="L4:L5"/>
    <mergeCell ref="B73:E73"/>
    <mergeCell ref="A4:A5"/>
    <mergeCell ref="B4:B5"/>
    <mergeCell ref="C4:C5"/>
    <mergeCell ref="D4:H4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P226"/>
  <sheetViews>
    <sheetView zoomScalePageLayoutView="0" workbookViewId="0" topLeftCell="A19">
      <selection activeCell="B28" sqref="B28"/>
    </sheetView>
  </sheetViews>
  <sheetFormatPr defaultColWidth="9.140625" defaultRowHeight="12.75"/>
  <cols>
    <col min="1" max="1" width="68.140625" style="36" customWidth="1"/>
    <col min="2" max="2" width="10.140625" style="36" customWidth="1"/>
    <col min="3" max="3" width="13.00390625" style="36" customWidth="1"/>
    <col min="4" max="4" width="4.7109375" style="36" customWidth="1"/>
    <col min="5" max="8" width="4.57421875" style="36" customWidth="1"/>
    <col min="9" max="9" width="7.28125" style="36" customWidth="1"/>
    <col min="10" max="10" width="6.421875" style="36" customWidth="1"/>
    <col min="11" max="11" width="6.8515625" style="36" customWidth="1"/>
    <col min="12" max="12" width="9.8515625" style="36" customWidth="1"/>
    <col min="13" max="16384" width="9.140625" style="36" customWidth="1"/>
  </cols>
  <sheetData>
    <row r="1" spans="1:12" ht="41.25" customHeight="1">
      <c r="A1" s="37" t="s">
        <v>1979</v>
      </c>
      <c r="B1" s="39"/>
      <c r="C1" s="43"/>
      <c r="D1" s="36" t="s">
        <v>1987</v>
      </c>
      <c r="E1" s="43"/>
      <c r="G1" s="43"/>
      <c r="H1" s="43"/>
      <c r="I1" s="43"/>
      <c r="J1" s="43"/>
      <c r="K1" s="43"/>
      <c r="L1" s="43"/>
    </row>
    <row r="2" spans="1:4" ht="23.25">
      <c r="A2" s="36" t="s">
        <v>550</v>
      </c>
      <c r="D2" s="36" t="s">
        <v>1988</v>
      </c>
    </row>
    <row r="3" spans="1:4" ht="23.25">
      <c r="A3" s="36" t="s">
        <v>551</v>
      </c>
      <c r="D3" s="36" t="s">
        <v>1988</v>
      </c>
    </row>
    <row r="4" spans="1:12" s="201" customFormat="1" ht="21.75">
      <c r="A4" s="1560" t="s">
        <v>1980</v>
      </c>
      <c r="B4" s="1591" t="s">
        <v>620</v>
      </c>
      <c r="C4" s="1627" t="s">
        <v>1982</v>
      </c>
      <c r="D4" s="1630" t="s">
        <v>1981</v>
      </c>
      <c r="E4" s="1630"/>
      <c r="F4" s="1630"/>
      <c r="G4" s="1630"/>
      <c r="H4" s="1630"/>
      <c r="I4" s="1627" t="s">
        <v>1983</v>
      </c>
      <c r="J4" s="1560" t="s">
        <v>1984</v>
      </c>
      <c r="K4" s="1560" t="s">
        <v>1985</v>
      </c>
      <c r="L4" s="1560" t="s">
        <v>1986</v>
      </c>
    </row>
    <row r="5" spans="1:12" s="201" customFormat="1" ht="20.25" customHeight="1">
      <c r="A5" s="1560"/>
      <c r="B5" s="1623"/>
      <c r="C5" s="1627"/>
      <c r="D5" s="1400">
        <v>1</v>
      </c>
      <c r="E5" s="1400">
        <v>2</v>
      </c>
      <c r="F5" s="1400">
        <v>3</v>
      </c>
      <c r="G5" s="1400">
        <v>4</v>
      </c>
      <c r="H5" s="1400">
        <v>5</v>
      </c>
      <c r="I5" s="1627"/>
      <c r="J5" s="1560"/>
      <c r="K5" s="1560"/>
      <c r="L5" s="1560"/>
    </row>
    <row r="6" spans="1:12" s="201" customFormat="1" ht="21.75" customHeight="1">
      <c r="A6" s="1363" t="s">
        <v>699</v>
      </c>
      <c r="B6" s="1097"/>
      <c r="C6" s="1097" t="s">
        <v>2782</v>
      </c>
      <c r="D6" s="1097" t="s">
        <v>2781</v>
      </c>
      <c r="E6" s="1498">
        <v>2</v>
      </c>
      <c r="F6" s="1498">
        <v>3</v>
      </c>
      <c r="G6" s="1498">
        <v>4</v>
      </c>
      <c r="H6" s="1498">
        <v>5</v>
      </c>
      <c r="I6" s="1497"/>
      <c r="J6" s="1496"/>
      <c r="K6" s="1496">
        <v>6</v>
      </c>
      <c r="L6" s="1496"/>
    </row>
    <row r="7" spans="1:12" s="201" customFormat="1" ht="21.75" customHeight="1">
      <c r="A7" s="1224" t="s">
        <v>700</v>
      </c>
      <c r="B7" s="1097"/>
      <c r="C7" s="1096">
        <v>0.8</v>
      </c>
      <c r="D7" s="1265">
        <v>65</v>
      </c>
      <c r="E7" s="254">
        <v>70</v>
      </c>
      <c r="F7" s="254">
        <v>75</v>
      </c>
      <c r="G7" s="254">
        <v>80</v>
      </c>
      <c r="H7" s="254">
        <v>85</v>
      </c>
      <c r="I7" s="1497"/>
      <c r="J7" s="1496"/>
      <c r="K7" s="1496">
        <v>7</v>
      </c>
      <c r="L7" s="1496"/>
    </row>
    <row r="8" spans="1:12" s="201" customFormat="1" ht="21.75" customHeight="1">
      <c r="A8" s="1233" t="s">
        <v>701</v>
      </c>
      <c r="B8" s="1065"/>
      <c r="C8" s="1265">
        <v>2</v>
      </c>
      <c r="D8" s="1500" t="s">
        <v>599</v>
      </c>
      <c r="E8" s="1498">
        <v>3</v>
      </c>
      <c r="F8" s="1498">
        <v>2</v>
      </c>
      <c r="G8" s="1498">
        <v>1</v>
      </c>
      <c r="H8" s="1498">
        <v>0</v>
      </c>
      <c r="I8" s="1497"/>
      <c r="J8" s="1496"/>
      <c r="K8" s="1496">
        <v>3</v>
      </c>
      <c r="L8" s="1496"/>
    </row>
    <row r="9" spans="1:12" s="201" customFormat="1" ht="21.75" customHeight="1">
      <c r="A9" s="1262" t="s">
        <v>702</v>
      </c>
      <c r="B9" s="1099"/>
      <c r="C9" s="1099" t="s">
        <v>1043</v>
      </c>
      <c r="D9" s="1044" t="s">
        <v>2844</v>
      </c>
      <c r="E9" s="1498">
        <v>35</v>
      </c>
      <c r="F9" s="1498">
        <v>40</v>
      </c>
      <c r="G9" s="1498">
        <v>45</v>
      </c>
      <c r="H9" s="1498">
        <v>50</v>
      </c>
      <c r="I9" s="1497"/>
      <c r="J9" s="1496"/>
      <c r="K9" s="1496">
        <v>4</v>
      </c>
      <c r="L9" s="1496"/>
    </row>
    <row r="10" spans="1:12" s="201" customFormat="1" ht="21.75" customHeight="1">
      <c r="A10" s="1232" t="s">
        <v>703</v>
      </c>
      <c r="B10" s="1044"/>
      <c r="C10" s="1044" t="s">
        <v>1032</v>
      </c>
      <c r="D10" s="1252" t="s">
        <v>3130</v>
      </c>
      <c r="E10" s="1498">
        <v>85</v>
      </c>
      <c r="F10" s="1498">
        <v>90</v>
      </c>
      <c r="G10" s="1498">
        <v>95</v>
      </c>
      <c r="H10" s="1498">
        <v>100</v>
      </c>
      <c r="I10" s="1497"/>
      <c r="J10" s="1496"/>
      <c r="K10" s="1496">
        <v>4</v>
      </c>
      <c r="L10" s="1496"/>
    </row>
    <row r="11" spans="1:12" s="201" customFormat="1" ht="21.75" customHeight="1">
      <c r="A11" s="1174" t="s">
        <v>704</v>
      </c>
      <c r="B11" s="1099"/>
      <c r="C11" s="1099" t="s">
        <v>3130</v>
      </c>
      <c r="D11" s="1099" t="s">
        <v>3129</v>
      </c>
      <c r="E11" s="1498">
        <v>75</v>
      </c>
      <c r="F11" s="1498">
        <v>80</v>
      </c>
      <c r="G11" s="1498">
        <v>85</v>
      </c>
      <c r="H11" s="1498">
        <v>90</v>
      </c>
      <c r="I11" s="1497"/>
      <c r="J11" s="1496"/>
      <c r="K11" s="1496">
        <v>6</v>
      </c>
      <c r="L11" s="1496"/>
    </row>
    <row r="12" spans="1:12" s="201" customFormat="1" ht="21.75" customHeight="1">
      <c r="A12" s="1232" t="s">
        <v>705</v>
      </c>
      <c r="B12" s="1156"/>
      <c r="C12" s="1253" t="s">
        <v>2818</v>
      </c>
      <c r="D12" s="1272" t="s">
        <v>2843</v>
      </c>
      <c r="E12" s="254">
        <v>12</v>
      </c>
      <c r="F12" s="254">
        <v>10</v>
      </c>
      <c r="G12" s="254">
        <v>8</v>
      </c>
      <c r="H12" s="254">
        <v>6</v>
      </c>
      <c r="I12" s="1497"/>
      <c r="J12" s="1496"/>
      <c r="K12" s="1496">
        <v>1</v>
      </c>
      <c r="L12" s="1496"/>
    </row>
    <row r="13" spans="1:12" s="201" customFormat="1" ht="21.75" customHeight="1">
      <c r="A13" s="1232" t="s">
        <v>706</v>
      </c>
      <c r="B13" s="1252"/>
      <c r="C13" s="1251" t="s">
        <v>3157</v>
      </c>
      <c r="D13" s="1099" t="s">
        <v>710</v>
      </c>
      <c r="E13" s="1498">
        <v>0.6</v>
      </c>
      <c r="F13" s="1498">
        <v>0.5</v>
      </c>
      <c r="G13" s="1498">
        <v>0.4</v>
      </c>
      <c r="H13" s="1498">
        <v>0.3</v>
      </c>
      <c r="I13" s="1497"/>
      <c r="J13" s="1496"/>
      <c r="K13" s="1496">
        <v>1</v>
      </c>
      <c r="L13" s="1496"/>
    </row>
    <row r="14" spans="1:12" s="201" customFormat="1" ht="21.75" customHeight="1">
      <c r="A14" s="1365" t="s">
        <v>707</v>
      </c>
      <c r="B14" s="1098"/>
      <c r="C14" s="1156" t="s">
        <v>600</v>
      </c>
      <c r="D14" s="1099" t="s">
        <v>2781</v>
      </c>
      <c r="E14" s="1498">
        <v>2</v>
      </c>
      <c r="F14" s="1498">
        <v>3</v>
      </c>
      <c r="G14" s="1498">
        <v>4</v>
      </c>
      <c r="H14" s="1498">
        <v>5</v>
      </c>
      <c r="I14" s="1497"/>
      <c r="J14" s="1496"/>
      <c r="K14" s="1496">
        <v>7</v>
      </c>
      <c r="L14" s="1496"/>
    </row>
    <row r="15" spans="1:12" s="201" customFormat="1" ht="21.75" customHeight="1">
      <c r="A15" s="1249" t="s">
        <v>708</v>
      </c>
      <c r="B15" s="1157"/>
      <c r="C15" s="1157" t="s">
        <v>3163</v>
      </c>
      <c r="D15" s="1099" t="s">
        <v>2844</v>
      </c>
      <c r="E15" s="1498">
        <v>40</v>
      </c>
      <c r="F15" s="1498">
        <v>50</v>
      </c>
      <c r="G15" s="1498">
        <v>60</v>
      </c>
      <c r="H15" s="1498">
        <v>70</v>
      </c>
      <c r="I15" s="1497"/>
      <c r="J15" s="1496"/>
      <c r="K15" s="1496">
        <v>7</v>
      </c>
      <c r="L15" s="1496"/>
    </row>
    <row r="16" spans="1:12" s="201" customFormat="1" ht="21.75" customHeight="1">
      <c r="A16" s="1262" t="s">
        <v>709</v>
      </c>
      <c r="B16" s="1032"/>
      <c r="C16" s="1032" t="s">
        <v>600</v>
      </c>
      <c r="D16" s="1099" t="s">
        <v>2781</v>
      </c>
      <c r="E16" s="1498">
        <v>2</v>
      </c>
      <c r="F16" s="1498">
        <v>3</v>
      </c>
      <c r="G16" s="1498">
        <v>4</v>
      </c>
      <c r="H16" s="1498">
        <v>5</v>
      </c>
      <c r="I16" s="1497"/>
      <c r="J16" s="1496"/>
      <c r="K16" s="1496">
        <v>7</v>
      </c>
      <c r="L16" s="1496"/>
    </row>
    <row r="17" spans="1:12" s="201" customFormat="1" ht="21.75" customHeight="1">
      <c r="A17" s="1260" t="s">
        <v>3228</v>
      </c>
      <c r="B17" s="1099"/>
      <c r="C17" s="1099" t="s">
        <v>1040</v>
      </c>
      <c r="D17" s="1099" t="s">
        <v>3130</v>
      </c>
      <c r="E17" s="1498">
        <v>85</v>
      </c>
      <c r="F17" s="1498">
        <v>90</v>
      </c>
      <c r="G17" s="1498">
        <v>95</v>
      </c>
      <c r="H17" s="1498">
        <v>100</v>
      </c>
      <c r="I17" s="1497"/>
      <c r="J17" s="1496"/>
      <c r="K17" s="1496">
        <v>4</v>
      </c>
      <c r="L17" s="1496"/>
    </row>
    <row r="18" spans="1:12" s="201" customFormat="1" ht="21.75" customHeight="1">
      <c r="A18" s="365" t="s">
        <v>3229</v>
      </c>
      <c r="B18" s="1272"/>
      <c r="C18" s="1272" t="s">
        <v>1040</v>
      </c>
      <c r="D18" s="1099" t="s">
        <v>3130</v>
      </c>
      <c r="E18" s="1498">
        <v>85</v>
      </c>
      <c r="F18" s="1498">
        <v>90</v>
      </c>
      <c r="G18" s="1498">
        <v>95</v>
      </c>
      <c r="H18" s="1498">
        <v>100</v>
      </c>
      <c r="I18" s="1497"/>
      <c r="J18" s="1496"/>
      <c r="K18" s="1496">
        <v>3</v>
      </c>
      <c r="L18" s="1496"/>
    </row>
    <row r="19" spans="1:12" s="201" customFormat="1" ht="21.75" customHeight="1">
      <c r="A19" s="1260" t="s">
        <v>3230</v>
      </c>
      <c r="B19" s="1099"/>
      <c r="C19" s="1099" t="s">
        <v>1030</v>
      </c>
      <c r="D19" s="1099" t="s">
        <v>799</v>
      </c>
      <c r="E19" s="1498"/>
      <c r="F19" s="1498"/>
      <c r="G19" s="1498"/>
      <c r="H19" s="1498" t="s">
        <v>800</v>
      </c>
      <c r="I19" s="1497"/>
      <c r="J19" s="1496"/>
      <c r="K19" s="1496">
        <v>5</v>
      </c>
      <c r="L19" s="1496"/>
    </row>
    <row r="20" spans="1:12" s="201" customFormat="1" ht="21.75" customHeight="1">
      <c r="A20" s="1260" t="s">
        <v>3231</v>
      </c>
      <c r="B20" s="1099"/>
      <c r="C20" s="1099" t="s">
        <v>1540</v>
      </c>
      <c r="D20" s="1099" t="s">
        <v>2740</v>
      </c>
      <c r="E20" s="1498">
        <v>1</v>
      </c>
      <c r="F20" s="1498">
        <v>2</v>
      </c>
      <c r="G20" s="1498">
        <v>3</v>
      </c>
      <c r="H20" s="1498">
        <v>4</v>
      </c>
      <c r="I20" s="1497"/>
      <c r="J20" s="1496"/>
      <c r="K20" s="1496">
        <v>6</v>
      </c>
      <c r="L20" s="1496"/>
    </row>
    <row r="21" spans="1:12" s="201" customFormat="1" ht="21.75" customHeight="1">
      <c r="A21" s="329" t="s">
        <v>3232</v>
      </c>
      <c r="B21" s="1032"/>
      <c r="C21" s="1032" t="s">
        <v>101</v>
      </c>
      <c r="D21" s="1099" t="s">
        <v>1526</v>
      </c>
      <c r="E21" s="1531">
        <v>99.5</v>
      </c>
      <c r="F21" s="1531">
        <v>99.6</v>
      </c>
      <c r="G21" s="1531">
        <v>99.7</v>
      </c>
      <c r="H21" s="1531">
        <v>99.8</v>
      </c>
      <c r="I21" s="1497"/>
      <c r="J21" s="1496"/>
      <c r="K21" s="1496">
        <v>8</v>
      </c>
      <c r="L21" s="1496"/>
    </row>
    <row r="22" spans="1:12" s="201" customFormat="1" ht="21.75" customHeight="1">
      <c r="A22" s="329" t="s">
        <v>3233</v>
      </c>
      <c r="B22" s="1032"/>
      <c r="C22" s="1032" t="s">
        <v>600</v>
      </c>
      <c r="D22" s="1099" t="s">
        <v>2781</v>
      </c>
      <c r="E22" s="1498">
        <v>2</v>
      </c>
      <c r="F22" s="1498">
        <v>3</v>
      </c>
      <c r="G22" s="1498">
        <v>4</v>
      </c>
      <c r="H22" s="1498">
        <v>5</v>
      </c>
      <c r="I22" s="1497"/>
      <c r="J22" s="1496"/>
      <c r="K22" s="1496">
        <v>8</v>
      </c>
      <c r="L22" s="1496"/>
    </row>
    <row r="23" spans="1:12" s="201" customFormat="1" ht="21.75" customHeight="1">
      <c r="A23" s="329" t="s">
        <v>609</v>
      </c>
      <c r="B23" s="1032"/>
      <c r="C23" s="1032"/>
      <c r="D23" s="1099"/>
      <c r="E23" s="1498"/>
      <c r="F23" s="1498"/>
      <c r="G23" s="1498"/>
      <c r="H23" s="1498"/>
      <c r="I23" s="1497"/>
      <c r="J23" s="1496"/>
      <c r="K23" s="1496"/>
      <c r="L23" s="1496"/>
    </row>
    <row r="24" spans="1:12" s="201" customFormat="1" ht="21.75" customHeight="1">
      <c r="A24" s="364" t="s">
        <v>3234</v>
      </c>
      <c r="B24" s="1044"/>
      <c r="C24" s="1043">
        <v>1</v>
      </c>
      <c r="D24" s="1532" t="s">
        <v>1005</v>
      </c>
      <c r="E24" s="1498"/>
      <c r="F24" s="1498"/>
      <c r="G24" s="1498"/>
      <c r="H24" s="1498" t="s">
        <v>1004</v>
      </c>
      <c r="I24" s="1497"/>
      <c r="J24" s="1496"/>
      <c r="K24" s="1496">
        <v>4</v>
      </c>
      <c r="L24" s="1496"/>
    </row>
    <row r="25" spans="1:12" s="201" customFormat="1" ht="21.75" customHeight="1">
      <c r="A25" s="364" t="s">
        <v>611</v>
      </c>
      <c r="B25" s="1044"/>
      <c r="C25" s="1043"/>
      <c r="D25" s="1099"/>
      <c r="E25" s="1498"/>
      <c r="F25" s="1498"/>
      <c r="G25" s="1498"/>
      <c r="H25" s="1498"/>
      <c r="I25" s="1497"/>
      <c r="J25" s="1496"/>
      <c r="K25" s="1496"/>
      <c r="L25" s="1496"/>
    </row>
    <row r="26" spans="1:12" s="201" customFormat="1" ht="21.75" customHeight="1">
      <c r="A26" s="1181" t="s">
        <v>3235</v>
      </c>
      <c r="B26" s="1099"/>
      <c r="C26" s="1099" t="s">
        <v>3130</v>
      </c>
      <c r="D26" s="1081">
        <v>60</v>
      </c>
      <c r="E26" s="1498">
        <v>70</v>
      </c>
      <c r="F26" s="1498">
        <v>80</v>
      </c>
      <c r="G26" s="1498">
        <v>90</v>
      </c>
      <c r="H26" s="1498">
        <v>100</v>
      </c>
      <c r="I26" s="1497"/>
      <c r="J26" s="1496"/>
      <c r="K26" s="1496">
        <v>6</v>
      </c>
      <c r="L26" s="1496"/>
    </row>
    <row r="27" spans="1:12" s="201" customFormat="1" ht="21.75" customHeight="1">
      <c r="A27" s="1181" t="s">
        <v>3236</v>
      </c>
      <c r="B27" s="1099"/>
      <c r="C27" s="1099" t="s">
        <v>3129</v>
      </c>
      <c r="D27" s="1285">
        <v>60</v>
      </c>
      <c r="E27" s="1498">
        <v>65</v>
      </c>
      <c r="F27" s="1498">
        <v>70</v>
      </c>
      <c r="G27" s="1498">
        <v>75</v>
      </c>
      <c r="H27" s="1498">
        <v>80</v>
      </c>
      <c r="I27" s="1497"/>
      <c r="J27" s="1496"/>
      <c r="K27" s="1496">
        <v>3</v>
      </c>
      <c r="L27" s="1496"/>
    </row>
    <row r="28" spans="1:12" ht="23.25">
      <c r="A28" s="1378"/>
      <c r="B28" s="1379" t="s">
        <v>621</v>
      </c>
      <c r="C28" s="1379"/>
      <c r="D28" s="1379"/>
      <c r="E28" s="1379"/>
      <c r="F28" s="1379"/>
      <c r="G28" s="1379"/>
      <c r="H28" s="1379"/>
      <c r="I28" s="1379"/>
      <c r="J28" s="1380"/>
      <c r="K28" s="467">
        <f>SUM(K6:K27)</f>
        <v>100</v>
      </c>
      <c r="L28" s="1313"/>
    </row>
    <row r="29" spans="1:12" ht="41.25" customHeight="1">
      <c r="A29" s="37" t="s">
        <v>1979</v>
      </c>
      <c r="B29" s="39"/>
      <c r="C29" s="43"/>
      <c r="D29" s="36" t="s">
        <v>1987</v>
      </c>
      <c r="E29" s="43"/>
      <c r="G29" s="43"/>
      <c r="H29" s="43"/>
      <c r="I29" s="43"/>
      <c r="J29" s="43"/>
      <c r="K29" s="43"/>
      <c r="L29" s="43"/>
    </row>
    <row r="30" spans="1:4" ht="23.25">
      <c r="A30" s="36" t="s">
        <v>2072</v>
      </c>
      <c r="D30" s="36" t="s">
        <v>1988</v>
      </c>
    </row>
    <row r="31" spans="1:4" ht="23.25">
      <c r="A31" s="36" t="s">
        <v>2071</v>
      </c>
      <c r="D31" s="36" t="s">
        <v>1988</v>
      </c>
    </row>
    <row r="32" spans="1:12" s="201" customFormat="1" ht="21.75">
      <c r="A32" s="1560" t="s">
        <v>1980</v>
      </c>
      <c r="B32" s="1591" t="s">
        <v>620</v>
      </c>
      <c r="C32" s="1627" t="s">
        <v>1982</v>
      </c>
      <c r="D32" s="1630" t="s">
        <v>1981</v>
      </c>
      <c r="E32" s="1630"/>
      <c r="F32" s="1630"/>
      <c r="G32" s="1630"/>
      <c r="H32" s="1630"/>
      <c r="I32" s="1627" t="s">
        <v>1983</v>
      </c>
      <c r="J32" s="1560" t="s">
        <v>1984</v>
      </c>
      <c r="K32" s="1560" t="s">
        <v>1985</v>
      </c>
      <c r="L32" s="1560" t="s">
        <v>1986</v>
      </c>
    </row>
    <row r="33" spans="1:12" s="201" customFormat="1" ht="20.25" customHeight="1">
      <c r="A33" s="1560"/>
      <c r="B33" s="1623"/>
      <c r="C33" s="1627"/>
      <c r="D33" s="1400">
        <v>1</v>
      </c>
      <c r="E33" s="1400">
        <v>2</v>
      </c>
      <c r="F33" s="1400">
        <v>3</v>
      </c>
      <c r="G33" s="1400">
        <v>4</v>
      </c>
      <c r="H33" s="1400">
        <v>5</v>
      </c>
      <c r="I33" s="1627"/>
      <c r="J33" s="1560"/>
      <c r="K33" s="1560"/>
      <c r="L33" s="1560"/>
    </row>
    <row r="34" spans="1:12" s="201" customFormat="1" ht="21.75" customHeight="1">
      <c r="A34" s="1230" t="s">
        <v>2885</v>
      </c>
      <c r="B34" s="1097"/>
      <c r="C34" s="1097" t="s">
        <v>2782</v>
      </c>
      <c r="D34" s="1097" t="s">
        <v>2781</v>
      </c>
      <c r="E34" s="1498">
        <v>2</v>
      </c>
      <c r="F34" s="1498">
        <v>3</v>
      </c>
      <c r="G34" s="1498">
        <v>4</v>
      </c>
      <c r="H34" s="1498">
        <v>5</v>
      </c>
      <c r="I34" s="1497"/>
      <c r="J34" s="1496"/>
      <c r="K34" s="1496">
        <v>9</v>
      </c>
      <c r="L34" s="1496"/>
    </row>
    <row r="35" spans="1:12" s="201" customFormat="1" ht="21.75" customHeight="1">
      <c r="A35" s="320" t="s">
        <v>1446</v>
      </c>
      <c r="B35" s="1065"/>
      <c r="C35" s="1265">
        <v>2</v>
      </c>
      <c r="D35" s="1265">
        <v>2</v>
      </c>
      <c r="E35" s="254"/>
      <c r="F35" s="254">
        <v>1</v>
      </c>
      <c r="G35" s="254"/>
      <c r="H35" s="254">
        <v>0</v>
      </c>
      <c r="I35" s="1497"/>
      <c r="J35" s="1496"/>
      <c r="K35" s="1496">
        <v>3</v>
      </c>
      <c r="L35" s="1496"/>
    </row>
    <row r="36" spans="1:12" s="201" customFormat="1" ht="21.75" customHeight="1">
      <c r="A36" s="1262" t="s">
        <v>2886</v>
      </c>
      <c r="B36" s="1099"/>
      <c r="C36" s="1099" t="s">
        <v>1004</v>
      </c>
      <c r="D36" s="1500" t="s">
        <v>1005</v>
      </c>
      <c r="E36" s="1498"/>
      <c r="F36" s="1498"/>
      <c r="G36" s="1498"/>
      <c r="H36" s="1498" t="s">
        <v>1004</v>
      </c>
      <c r="I36" s="1497"/>
      <c r="J36" s="1496"/>
      <c r="K36" s="1496">
        <v>1</v>
      </c>
      <c r="L36" s="1496"/>
    </row>
    <row r="37" spans="1:12" s="201" customFormat="1" ht="21.75" customHeight="1">
      <c r="A37" s="1059" t="s">
        <v>2887</v>
      </c>
      <c r="B37" s="1044"/>
      <c r="C37" s="1044" t="s">
        <v>1032</v>
      </c>
      <c r="D37" s="1044" t="s">
        <v>3130</v>
      </c>
      <c r="E37" s="1498">
        <v>85</v>
      </c>
      <c r="F37" s="1498">
        <v>90</v>
      </c>
      <c r="G37" s="1498">
        <v>95</v>
      </c>
      <c r="H37" s="1498">
        <v>100</v>
      </c>
      <c r="I37" s="1497"/>
      <c r="J37" s="1496"/>
      <c r="K37" s="1496">
        <v>6</v>
      </c>
      <c r="L37" s="1496"/>
    </row>
    <row r="38" spans="1:12" s="201" customFormat="1" ht="21.75" customHeight="1">
      <c r="A38" s="1059" t="s">
        <v>2888</v>
      </c>
      <c r="B38" s="1156"/>
      <c r="C38" s="1156" t="s">
        <v>2740</v>
      </c>
      <c r="D38" s="1156" t="s">
        <v>599</v>
      </c>
      <c r="E38" s="1498">
        <v>3</v>
      </c>
      <c r="F38" s="1498">
        <v>2</v>
      </c>
      <c r="G38" s="1498">
        <v>1</v>
      </c>
      <c r="H38" s="1498">
        <v>0</v>
      </c>
      <c r="I38" s="1497"/>
      <c r="J38" s="1496"/>
      <c r="K38" s="1496">
        <v>1</v>
      </c>
      <c r="L38" s="1496"/>
    </row>
    <row r="39" spans="1:12" s="201" customFormat="1" ht="21.75" customHeight="1">
      <c r="A39" s="1059" t="s">
        <v>2889</v>
      </c>
      <c r="B39" s="1252"/>
      <c r="C39" s="1252" t="s">
        <v>2740</v>
      </c>
      <c r="D39" s="1252" t="s">
        <v>599</v>
      </c>
      <c r="E39" s="1498">
        <v>3</v>
      </c>
      <c r="F39" s="1498">
        <v>2</v>
      </c>
      <c r="G39" s="1498">
        <v>1</v>
      </c>
      <c r="H39" s="1498">
        <v>0</v>
      </c>
      <c r="I39" s="1497"/>
      <c r="J39" s="1496"/>
      <c r="K39" s="1496">
        <v>1</v>
      </c>
      <c r="L39" s="1496"/>
    </row>
    <row r="40" spans="1:12" s="201" customFormat="1" ht="21.75" customHeight="1">
      <c r="A40" s="758" t="s">
        <v>2890</v>
      </c>
      <c r="B40" s="1099"/>
      <c r="C40" s="1099" t="s">
        <v>1040</v>
      </c>
      <c r="D40" s="1099" t="s">
        <v>3130</v>
      </c>
      <c r="E40" s="1498">
        <v>85</v>
      </c>
      <c r="F40" s="1498">
        <v>90</v>
      </c>
      <c r="G40" s="1498">
        <v>95</v>
      </c>
      <c r="H40" s="1498">
        <v>100</v>
      </c>
      <c r="I40" s="1497"/>
      <c r="J40" s="1496"/>
      <c r="K40" s="1496">
        <v>8</v>
      </c>
      <c r="L40" s="1496"/>
    </row>
    <row r="41" spans="1:12" s="201" customFormat="1" ht="21.75" customHeight="1">
      <c r="A41" s="365" t="s">
        <v>1458</v>
      </c>
      <c r="B41" s="1272"/>
      <c r="C41" s="1272" t="s">
        <v>600</v>
      </c>
      <c r="D41" s="1272" t="s">
        <v>2782</v>
      </c>
      <c r="E41" s="254">
        <v>4</v>
      </c>
      <c r="F41" s="254">
        <v>6</v>
      </c>
      <c r="G41" s="254">
        <v>8</v>
      </c>
      <c r="H41" s="254">
        <v>10</v>
      </c>
      <c r="I41" s="1497"/>
      <c r="J41" s="1496"/>
      <c r="K41" s="1496">
        <v>5</v>
      </c>
      <c r="L41" s="1496"/>
    </row>
    <row r="42" spans="1:12" s="201" customFormat="1" ht="21.75" customHeight="1">
      <c r="A42" s="758" t="s">
        <v>2891</v>
      </c>
      <c r="B42" s="1099"/>
      <c r="C42" s="1099" t="s">
        <v>1030</v>
      </c>
      <c r="D42" s="1099" t="s">
        <v>799</v>
      </c>
      <c r="E42" s="1498"/>
      <c r="F42" s="1498"/>
      <c r="G42" s="1498"/>
      <c r="H42" s="1498" t="s">
        <v>800</v>
      </c>
      <c r="I42" s="1497"/>
      <c r="J42" s="1496"/>
      <c r="K42" s="1496">
        <v>4</v>
      </c>
      <c r="L42" s="1496"/>
    </row>
    <row r="43" spans="1:12" s="201" customFormat="1" ht="21.75" customHeight="1">
      <c r="A43" s="758" t="s">
        <v>2892</v>
      </c>
      <c r="B43" s="1099"/>
      <c r="C43" s="1099" t="s">
        <v>1540</v>
      </c>
      <c r="D43" s="1099" t="s">
        <v>2740</v>
      </c>
      <c r="E43" s="1498">
        <v>1</v>
      </c>
      <c r="F43" s="1498">
        <v>2</v>
      </c>
      <c r="G43" s="1498">
        <v>3</v>
      </c>
      <c r="H43" s="1498">
        <v>4</v>
      </c>
      <c r="I43" s="1497"/>
      <c r="J43" s="1496"/>
      <c r="K43" s="1496">
        <v>5</v>
      </c>
      <c r="L43" s="1496"/>
    </row>
    <row r="44" spans="1:12" s="201" customFormat="1" ht="21.75" customHeight="1">
      <c r="A44" s="1499" t="s">
        <v>2893</v>
      </c>
      <c r="B44" s="1081"/>
      <c r="C44" s="1081">
        <v>60</v>
      </c>
      <c r="D44" s="1081">
        <v>40</v>
      </c>
      <c r="E44" s="1498">
        <v>50</v>
      </c>
      <c r="F44" s="1498">
        <v>60</v>
      </c>
      <c r="G44" s="1498">
        <v>70</v>
      </c>
      <c r="H44" s="1498">
        <v>80</v>
      </c>
      <c r="I44" s="1497"/>
      <c r="J44" s="1496"/>
      <c r="K44" s="1496">
        <v>7</v>
      </c>
      <c r="L44" s="1496"/>
    </row>
    <row r="45" spans="1:12" s="201" customFormat="1" ht="21.75" customHeight="1">
      <c r="A45" s="324" t="s">
        <v>2894</v>
      </c>
      <c r="B45" s="1043"/>
      <c r="C45" s="1043">
        <v>12</v>
      </c>
      <c r="D45" s="1285">
        <v>8</v>
      </c>
      <c r="E45" s="1498">
        <v>9</v>
      </c>
      <c r="F45" s="1498">
        <v>10</v>
      </c>
      <c r="G45" s="1498">
        <v>11</v>
      </c>
      <c r="H45" s="1498">
        <v>12</v>
      </c>
      <c r="I45" s="1497"/>
      <c r="J45" s="1496"/>
      <c r="K45" s="1496">
        <v>5</v>
      </c>
      <c r="L45" s="1496"/>
    </row>
    <row r="46" spans="1:12" s="201" customFormat="1" ht="21.75" customHeight="1">
      <c r="A46" s="324" t="s">
        <v>2898</v>
      </c>
      <c r="B46" s="1044"/>
      <c r="C46" s="1043">
        <v>1</v>
      </c>
      <c r="D46" s="100" t="s">
        <v>1005</v>
      </c>
      <c r="E46" s="1498"/>
      <c r="F46" s="1498"/>
      <c r="G46" s="1498"/>
      <c r="H46" s="1498" t="s">
        <v>1004</v>
      </c>
      <c r="I46" s="1497"/>
      <c r="J46" s="1496"/>
      <c r="K46" s="1496">
        <v>10</v>
      </c>
      <c r="L46" s="1496"/>
    </row>
    <row r="47" spans="1:12" ht="23.25">
      <c r="A47" s="361" t="s">
        <v>2895</v>
      </c>
      <c r="B47" s="1099"/>
      <c r="C47" s="1099" t="s">
        <v>3129</v>
      </c>
      <c r="D47" s="1099" t="s">
        <v>3128</v>
      </c>
      <c r="E47" s="46">
        <v>65</v>
      </c>
      <c r="F47" s="46">
        <v>70</v>
      </c>
      <c r="G47" s="46">
        <v>75</v>
      </c>
      <c r="H47" s="46">
        <v>80</v>
      </c>
      <c r="I47" s="46"/>
      <c r="J47" s="46"/>
      <c r="K47" s="254">
        <v>10</v>
      </c>
      <c r="L47" s="46"/>
    </row>
    <row r="48" spans="1:12" ht="23.25">
      <c r="A48" s="324" t="s">
        <v>2896</v>
      </c>
      <c r="B48" s="1099"/>
      <c r="C48" s="1099" t="s">
        <v>600</v>
      </c>
      <c r="D48" s="1032" t="s">
        <v>2781</v>
      </c>
      <c r="E48" s="46">
        <v>2</v>
      </c>
      <c r="F48" s="46">
        <v>3</v>
      </c>
      <c r="G48" s="46">
        <v>4</v>
      </c>
      <c r="H48" s="46">
        <v>5</v>
      </c>
      <c r="I48" s="46"/>
      <c r="J48" s="46"/>
      <c r="K48" s="254">
        <v>10</v>
      </c>
      <c r="L48" s="46"/>
    </row>
    <row r="49" spans="1:12" ht="23.25">
      <c r="A49" s="1392" t="s">
        <v>2897</v>
      </c>
      <c r="B49" s="1081"/>
      <c r="C49" s="1081">
        <v>5</v>
      </c>
      <c r="D49" s="1081">
        <v>1</v>
      </c>
      <c r="E49" s="46">
        <v>2</v>
      </c>
      <c r="F49" s="46">
        <v>3</v>
      </c>
      <c r="G49" s="46">
        <v>4</v>
      </c>
      <c r="H49" s="46">
        <v>5</v>
      </c>
      <c r="I49" s="46"/>
      <c r="J49" s="46"/>
      <c r="K49" s="254">
        <v>15</v>
      </c>
      <c r="L49" s="46"/>
    </row>
    <row r="50" spans="1:12" ht="23.25">
      <c r="A50" s="1378"/>
      <c r="B50" s="1379" t="s">
        <v>621</v>
      </c>
      <c r="C50" s="1379"/>
      <c r="D50" s="1379"/>
      <c r="E50" s="1379"/>
      <c r="F50" s="1379"/>
      <c r="G50" s="1379"/>
      <c r="H50" s="1379"/>
      <c r="I50" s="1379"/>
      <c r="J50" s="1380"/>
      <c r="K50" s="467">
        <f>SUM(K34:K49)</f>
        <v>100</v>
      </c>
      <c r="L50" s="1313"/>
    </row>
    <row r="51" ht="12" customHeight="1"/>
    <row r="52" spans="1:12" ht="44.25" customHeight="1">
      <c r="A52" s="37" t="s">
        <v>1979</v>
      </c>
      <c r="B52" s="39"/>
      <c r="C52" s="43"/>
      <c r="D52" s="36" t="s">
        <v>1987</v>
      </c>
      <c r="E52" s="43"/>
      <c r="G52" s="43"/>
      <c r="H52" s="43"/>
      <c r="I52" s="43"/>
      <c r="J52" s="43"/>
      <c r="K52" s="43"/>
      <c r="L52" s="43"/>
    </row>
    <row r="53" spans="1:4" ht="23.25">
      <c r="A53" s="36" t="s">
        <v>2070</v>
      </c>
      <c r="D53" s="36" t="s">
        <v>1988</v>
      </c>
    </row>
    <row r="54" spans="1:4" ht="23.25">
      <c r="A54" s="36" t="s">
        <v>2071</v>
      </c>
      <c r="D54" s="36" t="s">
        <v>1988</v>
      </c>
    </row>
    <row r="55" spans="1:12" s="201" customFormat="1" ht="21.75" customHeight="1">
      <c r="A55" s="1560" t="s">
        <v>1980</v>
      </c>
      <c r="B55" s="1591" t="s">
        <v>620</v>
      </c>
      <c r="C55" s="1627" t="s">
        <v>1982</v>
      </c>
      <c r="D55" s="1630" t="s">
        <v>1981</v>
      </c>
      <c r="E55" s="1630"/>
      <c r="F55" s="1630"/>
      <c r="G55" s="1630"/>
      <c r="H55" s="1630"/>
      <c r="I55" s="1627" t="s">
        <v>1983</v>
      </c>
      <c r="J55" s="1560" t="s">
        <v>1984</v>
      </c>
      <c r="K55" s="1560" t="s">
        <v>1985</v>
      </c>
      <c r="L55" s="1560" t="s">
        <v>1986</v>
      </c>
    </row>
    <row r="56" spans="1:12" s="201" customFormat="1" ht="21.75" customHeight="1">
      <c r="A56" s="1560"/>
      <c r="B56" s="1623"/>
      <c r="C56" s="1627"/>
      <c r="D56" s="1400">
        <v>1</v>
      </c>
      <c r="E56" s="1400">
        <v>2</v>
      </c>
      <c r="F56" s="1400">
        <v>3</v>
      </c>
      <c r="G56" s="1400">
        <v>4</v>
      </c>
      <c r="H56" s="1400">
        <v>5</v>
      </c>
      <c r="I56" s="1627"/>
      <c r="J56" s="1560"/>
      <c r="K56" s="1560"/>
      <c r="L56" s="1560"/>
    </row>
    <row r="57" spans="1:12" ht="23.25">
      <c r="A57" s="211"/>
      <c r="B57" s="45"/>
      <c r="C57" s="45"/>
      <c r="D57" s="45"/>
      <c r="E57" s="45"/>
      <c r="F57" s="45"/>
      <c r="G57" s="45"/>
      <c r="H57" s="45"/>
      <c r="I57" s="45"/>
      <c r="J57" s="452"/>
      <c r="K57" s="452"/>
      <c r="L57" s="452"/>
    </row>
    <row r="58" spans="1:16" ht="23.25">
      <c r="A58" s="1489" t="s">
        <v>2073</v>
      </c>
      <c r="B58" s="46"/>
      <c r="C58" s="254">
        <v>4</v>
      </c>
      <c r="D58" s="1265">
        <v>1</v>
      </c>
      <c r="E58" s="254">
        <v>2</v>
      </c>
      <c r="F58" s="254">
        <v>3</v>
      </c>
      <c r="G58" s="254">
        <v>4</v>
      </c>
      <c r="H58" s="254">
        <v>5</v>
      </c>
      <c r="I58" s="1491">
        <v>4</v>
      </c>
      <c r="J58" s="254">
        <v>4</v>
      </c>
      <c r="K58" s="254">
        <v>10</v>
      </c>
      <c r="L58" s="254">
        <f>+K58*J58/H56</f>
        <v>8</v>
      </c>
      <c r="N58" s="36">
        <v>5</v>
      </c>
      <c r="O58" s="36">
        <v>1</v>
      </c>
      <c r="P58" s="36">
        <f>3/5</f>
        <v>0.6</v>
      </c>
    </row>
    <row r="59" spans="1:12" ht="23.25">
      <c r="A59" s="320" t="s">
        <v>1446</v>
      </c>
      <c r="B59" s="46"/>
      <c r="C59" s="254">
        <v>2</v>
      </c>
      <c r="D59" s="1265">
        <v>2</v>
      </c>
      <c r="E59" s="254"/>
      <c r="F59" s="254">
        <v>1</v>
      </c>
      <c r="G59" s="254"/>
      <c r="H59" s="254">
        <v>0</v>
      </c>
      <c r="I59" s="1491">
        <v>2</v>
      </c>
      <c r="J59" s="254">
        <v>3</v>
      </c>
      <c r="K59" s="254">
        <v>3</v>
      </c>
      <c r="L59" s="254">
        <f>+K59*J59/H56</f>
        <v>1.8</v>
      </c>
    </row>
    <row r="60" spans="1:12" ht="23.25">
      <c r="A60" s="1262" t="s">
        <v>1447</v>
      </c>
      <c r="B60" s="46"/>
      <c r="C60" s="254" t="s">
        <v>1004</v>
      </c>
      <c r="D60" s="100" t="s">
        <v>1005</v>
      </c>
      <c r="E60" s="254"/>
      <c r="F60" s="254"/>
      <c r="G60" s="254"/>
      <c r="H60" s="1043" t="s">
        <v>1004</v>
      </c>
      <c r="I60" s="1491" t="s">
        <v>1004</v>
      </c>
      <c r="J60" s="254">
        <v>5</v>
      </c>
      <c r="K60" s="254">
        <v>2</v>
      </c>
      <c r="L60" s="254">
        <f>+K60*J60/H56</f>
        <v>2</v>
      </c>
    </row>
    <row r="61" spans="1:12" ht="23.25">
      <c r="A61" s="1059" t="s">
        <v>1454</v>
      </c>
      <c r="B61" s="46"/>
      <c r="C61" s="254">
        <v>0</v>
      </c>
      <c r="D61" s="254">
        <v>4</v>
      </c>
      <c r="E61" s="254">
        <v>3</v>
      </c>
      <c r="F61" s="254">
        <v>2</v>
      </c>
      <c r="G61" s="254">
        <v>1</v>
      </c>
      <c r="H61" s="1043">
        <v>0</v>
      </c>
      <c r="I61" s="1491">
        <v>0</v>
      </c>
      <c r="J61" s="254">
        <v>5</v>
      </c>
      <c r="K61" s="254">
        <v>1</v>
      </c>
      <c r="L61" s="254">
        <f>+K61*J61/H56</f>
        <v>1</v>
      </c>
    </row>
    <row r="62" spans="1:12" ht="23.25">
      <c r="A62" s="1059" t="s">
        <v>1455</v>
      </c>
      <c r="B62" s="46"/>
      <c r="C62" s="254">
        <v>0</v>
      </c>
      <c r="D62" s="254">
        <v>4</v>
      </c>
      <c r="E62" s="254">
        <v>3</v>
      </c>
      <c r="F62" s="254">
        <v>2</v>
      </c>
      <c r="G62" s="254">
        <v>1</v>
      </c>
      <c r="H62" s="1043">
        <v>0</v>
      </c>
      <c r="I62" s="1491">
        <v>0</v>
      </c>
      <c r="J62" s="254">
        <v>5</v>
      </c>
      <c r="K62" s="254">
        <v>1</v>
      </c>
      <c r="L62" s="254">
        <f>+K62*J62/H56</f>
        <v>1</v>
      </c>
    </row>
    <row r="63" spans="1:12" ht="25.5" customHeight="1">
      <c r="A63" s="1262" t="s">
        <v>1456</v>
      </c>
      <c r="B63" s="46"/>
      <c r="C63" s="254">
        <v>5</v>
      </c>
      <c r="D63" s="254">
        <v>1</v>
      </c>
      <c r="E63" s="254">
        <v>2</v>
      </c>
      <c r="F63" s="254">
        <v>3</v>
      </c>
      <c r="G63" s="254">
        <v>4</v>
      </c>
      <c r="H63" s="254">
        <v>5</v>
      </c>
      <c r="I63" s="1491">
        <v>4</v>
      </c>
      <c r="J63" s="254">
        <v>4</v>
      </c>
      <c r="K63" s="254">
        <v>13</v>
      </c>
      <c r="L63" s="254">
        <f>+K63*J63/H56</f>
        <v>10.4</v>
      </c>
    </row>
    <row r="64" spans="1:12" ht="23.25">
      <c r="A64" s="1164" t="s">
        <v>1457</v>
      </c>
      <c r="B64" s="46"/>
      <c r="C64" s="254">
        <v>80</v>
      </c>
      <c r="D64" s="254">
        <v>60</v>
      </c>
      <c r="E64" s="254">
        <v>70</v>
      </c>
      <c r="F64" s="254">
        <v>80</v>
      </c>
      <c r="G64" s="254">
        <v>90</v>
      </c>
      <c r="H64" s="254">
        <v>100</v>
      </c>
      <c r="I64" s="1491">
        <v>85</v>
      </c>
      <c r="J64" s="254">
        <v>3.5</v>
      </c>
      <c r="K64" s="254">
        <v>15</v>
      </c>
      <c r="L64" s="254">
        <f>+K64*J64/H56</f>
        <v>10.5</v>
      </c>
    </row>
    <row r="65" spans="1:15" ht="23.25">
      <c r="A65" s="365" t="s">
        <v>1458</v>
      </c>
      <c r="B65" s="46"/>
      <c r="C65" s="254">
        <v>9</v>
      </c>
      <c r="D65" s="1272" t="s">
        <v>2782</v>
      </c>
      <c r="E65" s="254">
        <v>4</v>
      </c>
      <c r="F65" s="254">
        <v>6</v>
      </c>
      <c r="G65" s="254">
        <v>8</v>
      </c>
      <c r="H65" s="254">
        <v>10</v>
      </c>
      <c r="I65" s="1491">
        <v>9</v>
      </c>
      <c r="J65" s="254">
        <v>4</v>
      </c>
      <c r="K65" s="254">
        <v>5</v>
      </c>
      <c r="L65" s="254">
        <f>+K65*J65/H56</f>
        <v>4</v>
      </c>
      <c r="O65" s="36">
        <f>1.4/3</f>
        <v>0.4666666666666666</v>
      </c>
    </row>
    <row r="66" spans="1:15" ht="23.25">
      <c r="A66" s="273" t="s">
        <v>1459</v>
      </c>
      <c r="B66" s="46"/>
      <c r="C66" s="254">
        <v>80</v>
      </c>
      <c r="D66" s="254">
        <v>70</v>
      </c>
      <c r="E66" s="254">
        <v>75</v>
      </c>
      <c r="F66" s="254">
        <v>80</v>
      </c>
      <c r="G66" s="254">
        <v>85</v>
      </c>
      <c r="H66" s="254">
        <v>90</v>
      </c>
      <c r="I66" s="1491">
        <v>86</v>
      </c>
      <c r="J66" s="254">
        <v>4.2</v>
      </c>
      <c r="K66" s="254">
        <v>10</v>
      </c>
      <c r="L66" s="254">
        <f>+K66*J66/H56</f>
        <v>8.4</v>
      </c>
      <c r="O66" s="36">
        <f>1-O65</f>
        <v>0.5333333333333334</v>
      </c>
    </row>
    <row r="67" spans="1:12" ht="23.25">
      <c r="A67" s="324" t="s">
        <v>1460</v>
      </c>
      <c r="B67" s="46"/>
      <c r="C67" s="254">
        <v>10</v>
      </c>
      <c r="D67" s="254">
        <v>16</v>
      </c>
      <c r="E67" s="254">
        <v>13</v>
      </c>
      <c r="F67" s="254">
        <v>10</v>
      </c>
      <c r="G67" s="254">
        <v>7</v>
      </c>
      <c r="H67" s="254">
        <v>4</v>
      </c>
      <c r="I67" s="1491">
        <v>8.4</v>
      </c>
      <c r="J67" s="254">
        <v>3.53</v>
      </c>
      <c r="K67" s="254">
        <v>15</v>
      </c>
      <c r="L67" s="254">
        <f>+K67*J67/H56</f>
        <v>10.59</v>
      </c>
    </row>
    <row r="68" spans="1:15" ht="23.25">
      <c r="A68" s="324" t="s">
        <v>1461</v>
      </c>
      <c r="B68" s="46"/>
      <c r="C68" s="254">
        <v>15</v>
      </c>
      <c r="D68" s="254">
        <v>25</v>
      </c>
      <c r="E68" s="254">
        <v>20</v>
      </c>
      <c r="F68" s="254">
        <v>15</v>
      </c>
      <c r="G68" s="254">
        <v>10</v>
      </c>
      <c r="H68" s="254">
        <v>5</v>
      </c>
      <c r="I68" s="1491">
        <v>13.6</v>
      </c>
      <c r="J68" s="254">
        <v>3.28</v>
      </c>
      <c r="K68" s="254">
        <v>10</v>
      </c>
      <c r="L68" s="254">
        <f>+K68*J68/H56</f>
        <v>6.56</v>
      </c>
      <c r="O68" s="36">
        <f>3.6/5</f>
        <v>0.72</v>
      </c>
    </row>
    <row r="69" spans="1:15" ht="23.25">
      <c r="A69" s="273" t="s">
        <v>1462</v>
      </c>
      <c r="B69" s="1401"/>
      <c r="C69" s="1490">
        <v>5</v>
      </c>
      <c r="D69" s="254">
        <v>1</v>
      </c>
      <c r="E69" s="254">
        <v>2</v>
      </c>
      <c r="F69" s="254">
        <v>3</v>
      </c>
      <c r="G69" s="254">
        <v>4</v>
      </c>
      <c r="H69" s="254">
        <v>5</v>
      </c>
      <c r="I69" s="1491">
        <v>4</v>
      </c>
      <c r="J69" s="254">
        <v>4</v>
      </c>
      <c r="K69" s="254">
        <v>15</v>
      </c>
      <c r="L69" s="254">
        <f>+K69*J69/H56</f>
        <v>12</v>
      </c>
      <c r="O69" s="36">
        <f>1-O68</f>
        <v>0.28</v>
      </c>
    </row>
    <row r="70" spans="1:12" ht="23.25">
      <c r="A70" s="261"/>
      <c r="B70" s="1631" t="s">
        <v>621</v>
      </c>
      <c r="C70" s="1632"/>
      <c r="D70" s="47"/>
      <c r="E70" s="47"/>
      <c r="F70" s="47"/>
      <c r="G70" s="47"/>
      <c r="H70" s="47"/>
      <c r="I70" s="47"/>
      <c r="J70" s="457"/>
      <c r="K70" s="457">
        <f>SUM(K58:K69)</f>
        <v>100</v>
      </c>
      <c r="L70" s="1492">
        <f>SUM(L58:L69)</f>
        <v>76.25</v>
      </c>
    </row>
    <row r="73" spans="1:12" ht="44.25" customHeight="1">
      <c r="A73" s="37" t="s">
        <v>1979</v>
      </c>
      <c r="B73" s="39"/>
      <c r="C73" s="43"/>
      <c r="D73" s="36" t="s">
        <v>1987</v>
      </c>
      <c r="E73" s="43"/>
      <c r="G73" s="43"/>
      <c r="H73" s="43"/>
      <c r="I73" s="43"/>
      <c r="J73" s="43"/>
      <c r="K73" s="43"/>
      <c r="L73" s="43"/>
    </row>
    <row r="74" spans="1:4" ht="23.25">
      <c r="A74" s="36" t="s">
        <v>2087</v>
      </c>
      <c r="D74" s="36" t="s">
        <v>1988</v>
      </c>
    </row>
    <row r="75" spans="1:4" ht="23.25">
      <c r="A75" s="36" t="s">
        <v>2071</v>
      </c>
      <c r="D75" s="36" t="s">
        <v>1988</v>
      </c>
    </row>
    <row r="76" spans="1:12" s="201" customFormat="1" ht="21.75" customHeight="1">
      <c r="A76" s="1560" t="s">
        <v>1980</v>
      </c>
      <c r="B76" s="1591" t="s">
        <v>620</v>
      </c>
      <c r="C76" s="1627" t="s">
        <v>1982</v>
      </c>
      <c r="D76" s="1630" t="s">
        <v>1981</v>
      </c>
      <c r="E76" s="1630"/>
      <c r="F76" s="1630"/>
      <c r="G76" s="1630"/>
      <c r="H76" s="1630"/>
      <c r="I76" s="1627" t="s">
        <v>1983</v>
      </c>
      <c r="J76" s="1560" t="s">
        <v>1984</v>
      </c>
      <c r="K76" s="1560" t="s">
        <v>1985</v>
      </c>
      <c r="L76" s="1560" t="s">
        <v>1986</v>
      </c>
    </row>
    <row r="77" spans="1:12" s="201" customFormat="1" ht="21.75" customHeight="1">
      <c r="A77" s="1560"/>
      <c r="B77" s="1623"/>
      <c r="C77" s="1627"/>
      <c r="D77" s="1400">
        <v>1</v>
      </c>
      <c r="E77" s="1400">
        <v>2</v>
      </c>
      <c r="F77" s="1400">
        <v>3</v>
      </c>
      <c r="G77" s="1400">
        <v>4</v>
      </c>
      <c r="H77" s="1400">
        <v>5</v>
      </c>
      <c r="I77" s="1627"/>
      <c r="J77" s="1560"/>
      <c r="K77" s="1560"/>
      <c r="L77" s="1560"/>
    </row>
    <row r="78" spans="1:12" ht="23.25">
      <c r="A78" s="211"/>
      <c r="B78" s="211"/>
      <c r="C78" s="211"/>
      <c r="D78" s="211"/>
      <c r="E78" s="45"/>
      <c r="F78" s="45"/>
      <c r="G78" s="45"/>
      <c r="H78" s="45"/>
      <c r="I78" s="45"/>
      <c r="J78" s="45"/>
      <c r="K78" s="45"/>
      <c r="L78" s="45"/>
    </row>
    <row r="79" spans="1:12" ht="23.25">
      <c r="A79" s="1489" t="s">
        <v>2073</v>
      </c>
      <c r="B79" s="1097"/>
      <c r="C79" s="1265">
        <v>5</v>
      </c>
      <c r="D79" s="1265">
        <v>1</v>
      </c>
      <c r="E79" s="46">
        <v>2</v>
      </c>
      <c r="F79" s="46">
        <v>3</v>
      </c>
      <c r="G79" s="46">
        <v>4</v>
      </c>
      <c r="H79" s="46">
        <v>5</v>
      </c>
      <c r="I79" s="46"/>
      <c r="J79" s="46"/>
      <c r="K79" s="46">
        <v>10</v>
      </c>
      <c r="L79" s="46"/>
    </row>
    <row r="80" spans="1:12" ht="23.25">
      <c r="A80" s="320" t="s">
        <v>1446</v>
      </c>
      <c r="B80" s="1065"/>
      <c r="C80" s="1265">
        <v>2</v>
      </c>
      <c r="D80" s="1265">
        <v>2</v>
      </c>
      <c r="E80" s="254"/>
      <c r="F80" s="254">
        <v>1</v>
      </c>
      <c r="G80" s="254"/>
      <c r="H80" s="254">
        <v>0</v>
      </c>
      <c r="I80" s="46"/>
      <c r="J80" s="46"/>
      <c r="K80" s="46">
        <v>5</v>
      </c>
      <c r="L80" s="46"/>
    </row>
    <row r="81" spans="1:12" ht="24" customHeight="1">
      <c r="A81" s="1262" t="s">
        <v>1447</v>
      </c>
      <c r="B81" s="1099"/>
      <c r="C81" s="1099" t="s">
        <v>1004</v>
      </c>
      <c r="D81" s="1510" t="s">
        <v>1005</v>
      </c>
      <c r="E81" s="46"/>
      <c r="F81" s="46"/>
      <c r="G81" s="46"/>
      <c r="H81" s="1511" t="s">
        <v>1004</v>
      </c>
      <c r="I81" s="46"/>
      <c r="J81" s="46"/>
      <c r="K81" s="46">
        <v>1</v>
      </c>
      <c r="L81" s="46"/>
    </row>
    <row r="82" spans="1:12" ht="23.25">
      <c r="A82" s="1059" t="s">
        <v>1454</v>
      </c>
      <c r="B82" s="1156"/>
      <c r="C82" s="1156" t="s">
        <v>2740</v>
      </c>
      <c r="D82" s="1156" t="s">
        <v>599</v>
      </c>
      <c r="E82" s="46">
        <v>3</v>
      </c>
      <c r="F82" s="46">
        <v>2</v>
      </c>
      <c r="G82" s="46">
        <v>1</v>
      </c>
      <c r="H82" s="46">
        <v>0</v>
      </c>
      <c r="I82" s="46"/>
      <c r="J82" s="46"/>
      <c r="K82" s="46">
        <v>1</v>
      </c>
      <c r="L82" s="46"/>
    </row>
    <row r="83" spans="1:12" ht="23.25">
      <c r="A83" s="1059" t="s">
        <v>1455</v>
      </c>
      <c r="B83" s="1252"/>
      <c r="C83" s="1252" t="s">
        <v>2740</v>
      </c>
      <c r="D83" s="1252" t="s">
        <v>599</v>
      </c>
      <c r="E83" s="46">
        <v>3</v>
      </c>
      <c r="F83" s="46">
        <v>2</v>
      </c>
      <c r="G83" s="46">
        <v>1</v>
      </c>
      <c r="H83" s="46">
        <v>0</v>
      </c>
      <c r="I83" s="46"/>
      <c r="J83" s="46"/>
      <c r="K83" s="46">
        <v>1</v>
      </c>
      <c r="L83" s="46"/>
    </row>
    <row r="84" spans="1:12" ht="23.25">
      <c r="A84" s="1062" t="s">
        <v>515</v>
      </c>
      <c r="B84" s="1157"/>
      <c r="C84" s="1157" t="s">
        <v>3162</v>
      </c>
      <c r="D84" s="1157" t="s">
        <v>1043</v>
      </c>
      <c r="E84" s="46">
        <v>50</v>
      </c>
      <c r="F84" s="46">
        <v>60</v>
      </c>
      <c r="G84" s="46">
        <v>70</v>
      </c>
      <c r="H84" s="46">
        <v>80</v>
      </c>
      <c r="I84" s="46"/>
      <c r="J84" s="46"/>
      <c r="K84" s="46">
        <v>15</v>
      </c>
      <c r="L84" s="46"/>
    </row>
    <row r="85" spans="1:12" ht="23.25">
      <c r="A85" s="1062" t="s">
        <v>516</v>
      </c>
      <c r="B85" s="1044"/>
      <c r="C85" s="1052" t="s">
        <v>513</v>
      </c>
      <c r="D85" s="348">
        <v>70</v>
      </c>
      <c r="E85" s="348">
        <v>75</v>
      </c>
      <c r="F85" s="46">
        <v>80</v>
      </c>
      <c r="G85" s="46">
        <v>85</v>
      </c>
      <c r="H85" s="46">
        <v>90</v>
      </c>
      <c r="I85" s="46"/>
      <c r="J85" s="46"/>
      <c r="K85" s="46">
        <v>10</v>
      </c>
      <c r="L85" s="46"/>
    </row>
    <row r="86" spans="1:12" ht="23.25">
      <c r="A86" s="1062" t="s">
        <v>517</v>
      </c>
      <c r="B86" s="1044"/>
      <c r="C86" s="1052" t="s">
        <v>513</v>
      </c>
      <c r="D86" s="348">
        <v>70</v>
      </c>
      <c r="E86" s="348">
        <v>75</v>
      </c>
      <c r="F86" s="46">
        <v>80</v>
      </c>
      <c r="G86" s="46">
        <v>85</v>
      </c>
      <c r="H86" s="46">
        <v>90</v>
      </c>
      <c r="I86" s="46"/>
      <c r="J86" s="46"/>
      <c r="K86" s="46">
        <v>10</v>
      </c>
      <c r="L86" s="46"/>
    </row>
    <row r="87" spans="1:12" ht="23.25">
      <c r="A87" s="365" t="s">
        <v>518</v>
      </c>
      <c r="B87" s="1272"/>
      <c r="C87" s="1272" t="s">
        <v>600</v>
      </c>
      <c r="D87" s="1272" t="s">
        <v>2782</v>
      </c>
      <c r="E87" s="254">
        <v>4</v>
      </c>
      <c r="F87" s="254">
        <v>6</v>
      </c>
      <c r="G87" s="254">
        <v>8</v>
      </c>
      <c r="H87" s="254">
        <v>10</v>
      </c>
      <c r="I87" s="46"/>
      <c r="J87" s="46"/>
      <c r="K87" s="46">
        <v>5</v>
      </c>
      <c r="L87" s="46"/>
    </row>
    <row r="88" spans="1:12" ht="23.25">
      <c r="A88" s="291" t="s">
        <v>519</v>
      </c>
      <c r="B88" s="1032"/>
      <c r="C88" s="1032" t="s">
        <v>101</v>
      </c>
      <c r="D88" s="1032" t="s">
        <v>1526</v>
      </c>
      <c r="E88" s="1512">
        <v>99.5</v>
      </c>
      <c r="F88" s="1512">
        <v>99.6</v>
      </c>
      <c r="G88" s="1512">
        <v>99.7</v>
      </c>
      <c r="H88" s="1512">
        <v>99.8</v>
      </c>
      <c r="I88" s="46"/>
      <c r="J88" s="46"/>
      <c r="K88" s="46">
        <v>12</v>
      </c>
      <c r="L88" s="46"/>
    </row>
    <row r="89" spans="1:12" ht="23.25">
      <c r="A89" s="291" t="s">
        <v>520</v>
      </c>
      <c r="B89" s="1032"/>
      <c r="C89" s="1032" t="s">
        <v>600</v>
      </c>
      <c r="D89" s="1032" t="s">
        <v>2781</v>
      </c>
      <c r="E89" s="46">
        <v>2</v>
      </c>
      <c r="F89" s="46">
        <v>3</v>
      </c>
      <c r="G89" s="46">
        <v>4</v>
      </c>
      <c r="H89" s="46">
        <v>5</v>
      </c>
      <c r="I89" s="46"/>
      <c r="J89" s="46"/>
      <c r="K89" s="46">
        <v>15</v>
      </c>
      <c r="L89" s="46"/>
    </row>
    <row r="90" spans="1:12" ht="23.25">
      <c r="A90" s="291" t="s">
        <v>1451</v>
      </c>
      <c r="B90" s="1032"/>
      <c r="C90" s="1032"/>
      <c r="D90" s="1032"/>
      <c r="E90" s="46"/>
      <c r="F90" s="46"/>
      <c r="G90" s="46"/>
      <c r="H90" s="46"/>
      <c r="I90" s="46"/>
      <c r="J90" s="46"/>
      <c r="K90" s="46">
        <v>0</v>
      </c>
      <c r="L90" s="46"/>
    </row>
    <row r="91" spans="1:12" ht="23.25">
      <c r="A91" s="1161" t="s">
        <v>1462</v>
      </c>
      <c r="B91" s="1081"/>
      <c r="C91" s="1081">
        <v>5</v>
      </c>
      <c r="D91" s="1081">
        <v>1</v>
      </c>
      <c r="E91" s="46">
        <v>2</v>
      </c>
      <c r="F91" s="46">
        <v>3</v>
      </c>
      <c r="G91" s="46">
        <v>4</v>
      </c>
      <c r="H91" s="46">
        <v>5</v>
      </c>
      <c r="I91" s="46"/>
      <c r="J91" s="46"/>
      <c r="K91" s="46">
        <v>15</v>
      </c>
      <c r="L91" s="46"/>
    </row>
    <row r="92" spans="1:12" ht="23.25">
      <c r="A92" s="1378"/>
      <c r="B92" s="1379" t="s">
        <v>621</v>
      </c>
      <c r="C92" s="1379"/>
      <c r="D92" s="1379"/>
      <c r="E92" s="1379"/>
      <c r="F92" s="1379"/>
      <c r="G92" s="1379"/>
      <c r="H92" s="1379"/>
      <c r="I92" s="1379"/>
      <c r="J92" s="1380"/>
      <c r="K92" s="1313">
        <f>SUM(K79:K91)</f>
        <v>100</v>
      </c>
      <c r="L92" s="1313"/>
    </row>
    <row r="94" spans="1:12" ht="44.25" customHeight="1">
      <c r="A94" s="37" t="s">
        <v>1979</v>
      </c>
      <c r="B94" s="39"/>
      <c r="C94" s="43"/>
      <c r="D94" s="36" t="s">
        <v>1987</v>
      </c>
      <c r="E94" s="43"/>
      <c r="G94" s="43"/>
      <c r="H94" s="43"/>
      <c r="I94" s="43"/>
      <c r="J94" s="43"/>
      <c r="K94" s="43"/>
      <c r="L94" s="43"/>
    </row>
    <row r="95" spans="1:4" ht="23.25">
      <c r="A95" s="36" t="s">
        <v>2088</v>
      </c>
      <c r="D95" s="36" t="s">
        <v>1988</v>
      </c>
    </row>
    <row r="96" spans="1:4" ht="23.25">
      <c r="A96" s="36" t="s">
        <v>2071</v>
      </c>
      <c r="D96" s="36" t="s">
        <v>1988</v>
      </c>
    </row>
    <row r="97" spans="1:12" s="201" customFormat="1" ht="21.75" customHeight="1">
      <c r="A97" s="1560" t="s">
        <v>1980</v>
      </c>
      <c r="B97" s="1591" t="s">
        <v>620</v>
      </c>
      <c r="C97" s="1627" t="s">
        <v>1982</v>
      </c>
      <c r="D97" s="1630" t="s">
        <v>1981</v>
      </c>
      <c r="E97" s="1630"/>
      <c r="F97" s="1630"/>
      <c r="G97" s="1630"/>
      <c r="H97" s="1630"/>
      <c r="I97" s="1627" t="s">
        <v>1983</v>
      </c>
      <c r="J97" s="1560" t="s">
        <v>1984</v>
      </c>
      <c r="K97" s="1560" t="s">
        <v>1985</v>
      </c>
      <c r="L97" s="1560" t="s">
        <v>1986</v>
      </c>
    </row>
    <row r="98" spans="1:12" s="201" customFormat="1" ht="21.75" customHeight="1">
      <c r="A98" s="1560"/>
      <c r="B98" s="1623"/>
      <c r="C98" s="1627"/>
      <c r="D98" s="1400">
        <v>1</v>
      </c>
      <c r="E98" s="1400">
        <v>2</v>
      </c>
      <c r="F98" s="1400">
        <v>3</v>
      </c>
      <c r="G98" s="1400">
        <v>4</v>
      </c>
      <c r="H98" s="1400">
        <v>5</v>
      </c>
      <c r="I98" s="1627"/>
      <c r="J98" s="1560"/>
      <c r="K98" s="1560"/>
      <c r="L98" s="1560"/>
    </row>
    <row r="99" spans="1:12" ht="23.25">
      <c r="A99" s="1513" t="s">
        <v>507</v>
      </c>
      <c r="B99" s="1095" t="s">
        <v>2782</v>
      </c>
      <c r="C99" s="1265">
        <v>5</v>
      </c>
      <c r="D99" s="1265">
        <v>1</v>
      </c>
      <c r="E99" s="1125" t="s">
        <v>2782</v>
      </c>
      <c r="F99" s="452">
        <v>3</v>
      </c>
      <c r="G99" s="452">
        <v>4</v>
      </c>
      <c r="H99" s="452">
        <v>5</v>
      </c>
      <c r="I99" s="45"/>
      <c r="J99" s="45"/>
      <c r="K99" s="45">
        <v>10</v>
      </c>
      <c r="L99" s="45"/>
    </row>
    <row r="100" spans="1:12" ht="23.25">
      <c r="A100" s="320" t="s">
        <v>1446</v>
      </c>
      <c r="B100" s="1065" t="s">
        <v>2782</v>
      </c>
      <c r="C100" s="1265">
        <v>2</v>
      </c>
      <c r="D100" s="1265">
        <v>2</v>
      </c>
      <c r="E100" s="254"/>
      <c r="F100" s="254">
        <v>1</v>
      </c>
      <c r="G100" s="254"/>
      <c r="H100" s="254">
        <v>0</v>
      </c>
      <c r="I100" s="46"/>
      <c r="J100" s="46"/>
      <c r="K100" s="46">
        <v>3</v>
      </c>
      <c r="L100" s="46"/>
    </row>
    <row r="101" spans="1:12" ht="23.25">
      <c r="A101" s="1262" t="s">
        <v>1447</v>
      </c>
      <c r="B101" s="1099" t="s">
        <v>2781</v>
      </c>
      <c r="C101" s="1099" t="s">
        <v>1004</v>
      </c>
      <c r="D101" s="1099" t="s">
        <v>1004</v>
      </c>
      <c r="E101" s="1514" t="s">
        <v>1005</v>
      </c>
      <c r="F101" s="254"/>
      <c r="G101" s="254"/>
      <c r="H101" s="1043" t="s">
        <v>1004</v>
      </c>
      <c r="I101" s="46"/>
      <c r="J101" s="46"/>
      <c r="K101" s="46">
        <v>2</v>
      </c>
      <c r="L101" s="46"/>
    </row>
    <row r="102" spans="1:12" ht="23.25">
      <c r="A102" s="324" t="s">
        <v>1454</v>
      </c>
      <c r="B102" s="1156" t="s">
        <v>599</v>
      </c>
      <c r="C102" s="1156" t="s">
        <v>2740</v>
      </c>
      <c r="D102" s="1156" t="s">
        <v>599</v>
      </c>
      <c r="E102" s="1098" t="s">
        <v>2783</v>
      </c>
      <c r="F102" s="254">
        <v>2</v>
      </c>
      <c r="G102" s="254">
        <v>1</v>
      </c>
      <c r="H102" s="254">
        <v>0</v>
      </c>
      <c r="I102" s="46"/>
      <c r="J102" s="46"/>
      <c r="K102" s="46">
        <v>2</v>
      </c>
      <c r="L102" s="46"/>
    </row>
    <row r="103" spans="1:12" ht="23.25">
      <c r="A103" s="324" t="s">
        <v>1455</v>
      </c>
      <c r="B103" s="1252" t="s">
        <v>599</v>
      </c>
      <c r="C103" s="1252" t="s">
        <v>2740</v>
      </c>
      <c r="D103" s="1156" t="s">
        <v>599</v>
      </c>
      <c r="E103" s="1098" t="s">
        <v>2783</v>
      </c>
      <c r="F103" s="254">
        <v>2</v>
      </c>
      <c r="G103" s="254">
        <v>1</v>
      </c>
      <c r="H103" s="254">
        <v>0</v>
      </c>
      <c r="I103" s="46"/>
      <c r="J103" s="46"/>
      <c r="K103" s="46">
        <v>2</v>
      </c>
      <c r="L103" s="46"/>
    </row>
    <row r="104" spans="1:12" ht="23.25">
      <c r="A104" s="365" t="s">
        <v>508</v>
      </c>
      <c r="B104" s="1272" t="s">
        <v>599</v>
      </c>
      <c r="C104" s="1272" t="s">
        <v>2827</v>
      </c>
      <c r="D104" s="1272" t="s">
        <v>2782</v>
      </c>
      <c r="E104" s="254">
        <v>4</v>
      </c>
      <c r="F104" s="254">
        <v>6</v>
      </c>
      <c r="G104" s="254">
        <v>8</v>
      </c>
      <c r="H104" s="254">
        <v>10</v>
      </c>
      <c r="I104" s="46"/>
      <c r="J104" s="46"/>
      <c r="K104" s="46">
        <v>5</v>
      </c>
      <c r="L104" s="46"/>
    </row>
    <row r="105" spans="1:12" ht="23.25">
      <c r="A105" s="273" t="s">
        <v>509</v>
      </c>
      <c r="B105" s="1097" t="s">
        <v>2783</v>
      </c>
      <c r="C105" s="1097" t="s">
        <v>1040</v>
      </c>
      <c r="D105" s="1097" t="s">
        <v>3130</v>
      </c>
      <c r="E105" s="1098" t="s">
        <v>2795</v>
      </c>
      <c r="F105" s="254">
        <v>90</v>
      </c>
      <c r="G105" s="254">
        <v>95</v>
      </c>
      <c r="H105" s="254">
        <v>100</v>
      </c>
      <c r="I105" s="46"/>
      <c r="J105" s="46"/>
      <c r="K105" s="46">
        <v>8</v>
      </c>
      <c r="L105" s="46"/>
    </row>
    <row r="106" spans="1:12" ht="23.25">
      <c r="A106" s="273" t="s">
        <v>521</v>
      </c>
      <c r="B106" s="1032" t="s">
        <v>2783</v>
      </c>
      <c r="C106" s="1032" t="s">
        <v>3130</v>
      </c>
      <c r="D106" s="1032" t="s">
        <v>3128</v>
      </c>
      <c r="E106" s="1098" t="s">
        <v>3129</v>
      </c>
      <c r="F106" s="254">
        <v>80</v>
      </c>
      <c r="G106" s="254">
        <v>90</v>
      </c>
      <c r="H106" s="254">
        <v>100</v>
      </c>
      <c r="I106" s="46"/>
      <c r="J106" s="46"/>
      <c r="K106" s="46">
        <v>8</v>
      </c>
      <c r="L106" s="46"/>
    </row>
    <row r="107" spans="1:12" ht="23.25">
      <c r="A107" s="273" t="s">
        <v>522</v>
      </c>
      <c r="B107" s="1032" t="s">
        <v>2783</v>
      </c>
      <c r="C107" s="1032" t="s">
        <v>1032</v>
      </c>
      <c r="D107" s="1032" t="s">
        <v>3129</v>
      </c>
      <c r="E107" s="1098" t="s">
        <v>328</v>
      </c>
      <c r="F107" s="254">
        <v>80</v>
      </c>
      <c r="G107" s="254">
        <v>95</v>
      </c>
      <c r="H107" s="254">
        <v>100</v>
      </c>
      <c r="I107" s="46"/>
      <c r="J107" s="46"/>
      <c r="K107" s="46">
        <v>5</v>
      </c>
      <c r="L107" s="46"/>
    </row>
    <row r="108" spans="1:12" ht="23.25">
      <c r="A108" s="273" t="s">
        <v>523</v>
      </c>
      <c r="B108" s="1032" t="s">
        <v>2783</v>
      </c>
      <c r="C108" s="1032" t="s">
        <v>2783</v>
      </c>
      <c r="D108" s="1032" t="s">
        <v>2781</v>
      </c>
      <c r="E108" s="1098" t="s">
        <v>2782</v>
      </c>
      <c r="F108" s="254">
        <v>3</v>
      </c>
      <c r="G108" s="254">
        <v>4</v>
      </c>
      <c r="H108" s="254">
        <v>5</v>
      </c>
      <c r="I108" s="46"/>
      <c r="J108" s="46"/>
      <c r="K108" s="46">
        <v>9</v>
      </c>
      <c r="L108" s="46"/>
    </row>
    <row r="109" spans="1:12" ht="23.25">
      <c r="A109" s="273" t="s">
        <v>524</v>
      </c>
      <c r="B109" s="1272" t="s">
        <v>599</v>
      </c>
      <c r="C109" s="1272" t="s">
        <v>2783</v>
      </c>
      <c r="D109" s="1272" t="s">
        <v>2781</v>
      </c>
      <c r="E109" s="1098" t="s">
        <v>2782</v>
      </c>
      <c r="F109" s="254">
        <v>3</v>
      </c>
      <c r="G109" s="254">
        <v>4</v>
      </c>
      <c r="H109" s="254">
        <v>5</v>
      </c>
      <c r="I109" s="46"/>
      <c r="J109" s="46"/>
      <c r="K109" s="46">
        <v>8</v>
      </c>
      <c r="L109" s="46"/>
    </row>
    <row r="110" spans="1:12" ht="23.25">
      <c r="A110" s="273" t="s">
        <v>525</v>
      </c>
      <c r="B110" s="1099" t="s">
        <v>2783</v>
      </c>
      <c r="C110" s="1099" t="s">
        <v>600</v>
      </c>
      <c r="D110" s="1099" t="s">
        <v>2781</v>
      </c>
      <c r="E110" s="1154" t="s">
        <v>2782</v>
      </c>
      <c r="F110" s="254">
        <v>3</v>
      </c>
      <c r="G110" s="254">
        <v>4</v>
      </c>
      <c r="H110" s="254">
        <v>5</v>
      </c>
      <c r="I110" s="46"/>
      <c r="J110" s="46"/>
      <c r="K110" s="46">
        <v>15</v>
      </c>
      <c r="L110" s="46"/>
    </row>
    <row r="111" spans="1:12" ht="23.25">
      <c r="A111" s="273" t="s">
        <v>526</v>
      </c>
      <c r="B111" s="1099" t="s">
        <v>599</v>
      </c>
      <c r="C111" s="1099" t="s">
        <v>3129</v>
      </c>
      <c r="D111" s="1099" t="s">
        <v>1041</v>
      </c>
      <c r="E111" s="1154" t="s">
        <v>3128</v>
      </c>
      <c r="F111" s="254">
        <v>70</v>
      </c>
      <c r="G111" s="254">
        <v>80</v>
      </c>
      <c r="H111" s="254">
        <v>90</v>
      </c>
      <c r="I111" s="46"/>
      <c r="J111" s="46"/>
      <c r="K111" s="46">
        <v>8</v>
      </c>
      <c r="L111" s="46"/>
    </row>
    <row r="112" spans="1:12" ht="23.25">
      <c r="A112" s="273" t="s">
        <v>527</v>
      </c>
      <c r="B112" s="1043">
        <v>3</v>
      </c>
      <c r="C112" s="1043">
        <v>5</v>
      </c>
      <c r="D112" s="1043">
        <v>1</v>
      </c>
      <c r="E112" s="1043">
        <v>2</v>
      </c>
      <c r="F112" s="254">
        <v>3</v>
      </c>
      <c r="G112" s="254">
        <v>4</v>
      </c>
      <c r="H112" s="254">
        <v>5</v>
      </c>
      <c r="I112" s="191"/>
      <c r="J112" s="191"/>
      <c r="K112" s="191">
        <v>15</v>
      </c>
      <c r="L112" s="191"/>
    </row>
    <row r="113" spans="1:12" ht="23.25">
      <c r="A113" s="1378"/>
      <c r="B113" s="1379" t="s">
        <v>621</v>
      </c>
      <c r="C113" s="1379"/>
      <c r="D113" s="1379"/>
      <c r="E113" s="1379"/>
      <c r="F113" s="1379"/>
      <c r="G113" s="1379"/>
      <c r="H113" s="1379"/>
      <c r="I113" s="1379"/>
      <c r="J113" s="1380"/>
      <c r="K113" s="1313">
        <f>SUM(K99:K112)</f>
        <v>100</v>
      </c>
      <c r="L113" s="1313"/>
    </row>
    <row r="114" spans="1:12" ht="23.25">
      <c r="A114" s="1516"/>
      <c r="B114" s="1516"/>
      <c r="C114" s="1516"/>
      <c r="D114" s="1516"/>
      <c r="E114" s="1516"/>
      <c r="F114" s="1516"/>
      <c r="G114" s="1516"/>
      <c r="H114" s="1516"/>
      <c r="I114" s="1516"/>
      <c r="J114" s="1516"/>
      <c r="K114" s="1516"/>
      <c r="L114" s="1516"/>
    </row>
    <row r="115" spans="1:12" ht="36.75" customHeight="1">
      <c r="A115" s="37" t="s">
        <v>1979</v>
      </c>
      <c r="B115" s="39"/>
      <c r="C115" s="43"/>
      <c r="D115" s="36" t="s">
        <v>1987</v>
      </c>
      <c r="E115" s="43"/>
      <c r="G115" s="43"/>
      <c r="H115" s="43"/>
      <c r="I115" s="43"/>
      <c r="J115" s="43"/>
      <c r="K115" s="43"/>
      <c r="L115" s="43"/>
    </row>
    <row r="116" spans="1:4" ht="23.25">
      <c r="A116" s="36" t="s">
        <v>2089</v>
      </c>
      <c r="D116" s="36" t="s">
        <v>1988</v>
      </c>
    </row>
    <row r="117" spans="1:4" ht="23.25">
      <c r="A117" s="36" t="s">
        <v>2090</v>
      </c>
      <c r="D117" s="36" t="s">
        <v>1988</v>
      </c>
    </row>
    <row r="118" spans="1:12" s="201" customFormat="1" ht="21.75">
      <c r="A118" s="1560" t="s">
        <v>1980</v>
      </c>
      <c r="B118" s="1591" t="s">
        <v>620</v>
      </c>
      <c r="C118" s="1627" t="s">
        <v>1982</v>
      </c>
      <c r="D118" s="1630" t="s">
        <v>1981</v>
      </c>
      <c r="E118" s="1630"/>
      <c r="F118" s="1630"/>
      <c r="G118" s="1630"/>
      <c r="H118" s="1630"/>
      <c r="I118" s="1627" t="s">
        <v>1983</v>
      </c>
      <c r="J118" s="1560" t="s">
        <v>1984</v>
      </c>
      <c r="K118" s="1560" t="s">
        <v>1985</v>
      </c>
      <c r="L118" s="1560" t="s">
        <v>1986</v>
      </c>
    </row>
    <row r="119" spans="1:12" s="201" customFormat="1" ht="21.75" customHeight="1">
      <c r="A119" s="1560"/>
      <c r="B119" s="1623"/>
      <c r="C119" s="1627"/>
      <c r="D119" s="1400">
        <v>1</v>
      </c>
      <c r="E119" s="1400">
        <v>2</v>
      </c>
      <c r="F119" s="1400">
        <v>3</v>
      </c>
      <c r="G119" s="1400">
        <v>4</v>
      </c>
      <c r="H119" s="1400">
        <v>5</v>
      </c>
      <c r="I119" s="1627"/>
      <c r="J119" s="1560"/>
      <c r="K119" s="1560"/>
      <c r="L119" s="1560"/>
    </row>
    <row r="120" spans="1:12" ht="23.25">
      <c r="A120" s="1513" t="s">
        <v>2073</v>
      </c>
      <c r="B120" s="1095"/>
      <c r="C120" s="1515">
        <v>5</v>
      </c>
      <c r="D120" s="1515">
        <v>1</v>
      </c>
      <c r="E120" s="45">
        <v>2</v>
      </c>
      <c r="F120" s="45">
        <v>3</v>
      </c>
      <c r="G120" s="45">
        <v>4</v>
      </c>
      <c r="H120" s="45">
        <v>5</v>
      </c>
      <c r="I120" s="45"/>
      <c r="J120" s="45"/>
      <c r="K120" s="45">
        <v>10</v>
      </c>
      <c r="L120" s="45"/>
    </row>
    <row r="121" spans="1:12" ht="23.25">
      <c r="A121" s="320" t="s">
        <v>1446</v>
      </c>
      <c r="B121" s="1065"/>
      <c r="C121" s="1098" t="s">
        <v>2782</v>
      </c>
      <c r="D121" s="1265">
        <v>2</v>
      </c>
      <c r="E121" s="254"/>
      <c r="F121" s="254">
        <v>1</v>
      </c>
      <c r="G121" s="254"/>
      <c r="H121" s="254">
        <v>0</v>
      </c>
      <c r="I121" s="46"/>
      <c r="J121" s="46"/>
      <c r="K121" s="46">
        <v>3</v>
      </c>
      <c r="L121" s="46"/>
    </row>
    <row r="122" spans="1:12" ht="25.5" customHeight="1">
      <c r="A122" s="1262" t="s">
        <v>1447</v>
      </c>
      <c r="B122" s="1099"/>
      <c r="C122" s="1099" t="s">
        <v>1004</v>
      </c>
      <c r="D122" s="1500" t="s">
        <v>1005</v>
      </c>
      <c r="E122" s="46"/>
      <c r="F122" s="46"/>
      <c r="G122" s="46"/>
      <c r="H122" s="100" t="s">
        <v>1004</v>
      </c>
      <c r="I122" s="46"/>
      <c r="J122" s="46"/>
      <c r="K122" s="46">
        <v>1</v>
      </c>
      <c r="L122" s="46"/>
    </row>
    <row r="123" spans="1:12" ht="23.25">
      <c r="A123" s="324" t="s">
        <v>1454</v>
      </c>
      <c r="B123" s="1156"/>
      <c r="C123" s="1156" t="s">
        <v>2740</v>
      </c>
      <c r="D123" s="1156" t="s">
        <v>599</v>
      </c>
      <c r="E123" s="46">
        <v>3</v>
      </c>
      <c r="F123" s="46">
        <v>2</v>
      </c>
      <c r="G123" s="46">
        <v>1</v>
      </c>
      <c r="H123" s="46">
        <v>0</v>
      </c>
      <c r="I123" s="46"/>
      <c r="J123" s="46"/>
      <c r="K123" s="46">
        <v>1</v>
      </c>
      <c r="L123" s="46"/>
    </row>
    <row r="124" spans="1:12" ht="23.25">
      <c r="A124" s="324" t="s">
        <v>1455</v>
      </c>
      <c r="B124" s="1252"/>
      <c r="C124" s="1252" t="s">
        <v>2740</v>
      </c>
      <c r="D124" s="1252" t="s">
        <v>599</v>
      </c>
      <c r="E124" s="46">
        <v>3</v>
      </c>
      <c r="F124" s="46">
        <v>2</v>
      </c>
      <c r="G124" s="46">
        <v>1</v>
      </c>
      <c r="H124" s="46">
        <v>0</v>
      </c>
      <c r="I124" s="46"/>
      <c r="J124" s="46"/>
      <c r="K124" s="46">
        <v>1</v>
      </c>
      <c r="L124" s="46"/>
    </row>
    <row r="125" spans="1:12" ht="23.25">
      <c r="A125" s="365" t="s">
        <v>508</v>
      </c>
      <c r="B125" s="1272"/>
      <c r="C125" s="1272" t="s">
        <v>600</v>
      </c>
      <c r="D125" s="1272" t="s">
        <v>2782</v>
      </c>
      <c r="E125" s="254">
        <v>4</v>
      </c>
      <c r="F125" s="254">
        <v>6</v>
      </c>
      <c r="G125" s="254">
        <v>8</v>
      </c>
      <c r="H125" s="254">
        <v>10</v>
      </c>
      <c r="I125" s="46"/>
      <c r="J125" s="46"/>
      <c r="K125" s="46">
        <v>5</v>
      </c>
      <c r="L125" s="46"/>
    </row>
    <row r="126" spans="1:12" ht="23.25">
      <c r="A126" s="273" t="s">
        <v>528</v>
      </c>
      <c r="B126" s="1097"/>
      <c r="C126" s="1097" t="s">
        <v>1032</v>
      </c>
      <c r="D126" s="1097" t="s">
        <v>3130</v>
      </c>
      <c r="E126" s="46">
        <v>85</v>
      </c>
      <c r="F126" s="46">
        <v>90</v>
      </c>
      <c r="G126" s="46">
        <v>95</v>
      </c>
      <c r="H126" s="46">
        <v>100</v>
      </c>
      <c r="I126" s="46"/>
      <c r="J126" s="46"/>
      <c r="K126" s="46">
        <v>8</v>
      </c>
      <c r="L126" s="46"/>
    </row>
    <row r="127" spans="1:12" ht="23.25">
      <c r="A127" s="273" t="s">
        <v>529</v>
      </c>
      <c r="B127" s="1032"/>
      <c r="C127" s="1032" t="s">
        <v>1032</v>
      </c>
      <c r="D127" s="1032" t="s">
        <v>535</v>
      </c>
      <c r="E127" s="1512">
        <v>99.4</v>
      </c>
      <c r="F127" s="1512">
        <v>99.6</v>
      </c>
      <c r="G127" s="1512">
        <v>99.8</v>
      </c>
      <c r="H127" s="46">
        <v>100</v>
      </c>
      <c r="I127" s="46"/>
      <c r="J127" s="46"/>
      <c r="K127" s="46">
        <v>8</v>
      </c>
      <c r="L127" s="46"/>
    </row>
    <row r="128" spans="1:12" ht="23.25">
      <c r="A128" s="273" t="s">
        <v>530</v>
      </c>
      <c r="B128" s="1032"/>
      <c r="C128" s="1032" t="s">
        <v>3130</v>
      </c>
      <c r="D128" s="1032" t="s">
        <v>3130</v>
      </c>
      <c r="E128" s="46">
        <v>85</v>
      </c>
      <c r="F128" s="46">
        <v>90</v>
      </c>
      <c r="G128" s="46">
        <v>95</v>
      </c>
      <c r="H128" s="46">
        <v>100</v>
      </c>
      <c r="I128" s="46"/>
      <c r="J128" s="46"/>
      <c r="K128" s="46">
        <v>10</v>
      </c>
      <c r="L128" s="46"/>
    </row>
    <row r="129" spans="1:12" ht="23.25">
      <c r="A129" s="273" t="s">
        <v>531</v>
      </c>
      <c r="B129" s="1032"/>
      <c r="C129" s="1032" t="s">
        <v>1040</v>
      </c>
      <c r="D129" s="1032" t="s">
        <v>3130</v>
      </c>
      <c r="E129" s="46">
        <v>85</v>
      </c>
      <c r="F129" s="46">
        <v>90</v>
      </c>
      <c r="G129" s="46">
        <v>95</v>
      </c>
      <c r="H129" s="46">
        <v>100</v>
      </c>
      <c r="I129" s="46"/>
      <c r="J129" s="46"/>
      <c r="K129" s="46">
        <v>8</v>
      </c>
      <c r="L129" s="46"/>
    </row>
    <row r="130" spans="1:12" ht="23.25">
      <c r="A130" s="273" t="s">
        <v>532</v>
      </c>
      <c r="B130" s="1272"/>
      <c r="C130" s="1272" t="s">
        <v>1040</v>
      </c>
      <c r="D130" s="1272" t="s">
        <v>3130</v>
      </c>
      <c r="E130" s="46">
        <v>85</v>
      </c>
      <c r="F130" s="46">
        <v>90</v>
      </c>
      <c r="G130" s="46">
        <v>95</v>
      </c>
      <c r="H130" s="46">
        <v>100</v>
      </c>
      <c r="I130" s="46"/>
      <c r="J130" s="46"/>
      <c r="K130" s="46">
        <v>8</v>
      </c>
      <c r="L130" s="46"/>
    </row>
    <row r="131" spans="1:12" ht="23.25">
      <c r="A131" s="273" t="s">
        <v>533</v>
      </c>
      <c r="B131" s="1099"/>
      <c r="C131" s="1099" t="s">
        <v>3130</v>
      </c>
      <c r="D131" s="1099" t="s">
        <v>3129</v>
      </c>
      <c r="E131" s="46">
        <v>75</v>
      </c>
      <c r="F131" s="46">
        <v>80</v>
      </c>
      <c r="G131" s="46">
        <v>85</v>
      </c>
      <c r="H131" s="46">
        <v>90</v>
      </c>
      <c r="I131" s="46"/>
      <c r="J131" s="46"/>
      <c r="K131" s="46">
        <v>10</v>
      </c>
      <c r="L131" s="46"/>
    </row>
    <row r="132" spans="1:12" ht="23.25">
      <c r="A132" s="273" t="s">
        <v>534</v>
      </c>
      <c r="B132" s="1043"/>
      <c r="C132" s="1043">
        <v>80</v>
      </c>
      <c r="D132" s="1043">
        <v>70</v>
      </c>
      <c r="E132" s="46">
        <v>75</v>
      </c>
      <c r="F132" s="46">
        <v>80</v>
      </c>
      <c r="G132" s="46">
        <v>85</v>
      </c>
      <c r="H132" s="46">
        <v>90</v>
      </c>
      <c r="I132" s="46"/>
      <c r="J132" s="46"/>
      <c r="K132" s="46">
        <v>12</v>
      </c>
      <c r="L132" s="46"/>
    </row>
    <row r="133" spans="1:12" ht="23.25">
      <c r="A133" s="1179" t="s">
        <v>527</v>
      </c>
      <c r="B133" s="1111"/>
      <c r="C133" s="1111">
        <v>5</v>
      </c>
      <c r="D133" s="1111">
        <v>1</v>
      </c>
      <c r="E133" s="47">
        <v>2</v>
      </c>
      <c r="F133" s="47">
        <v>3</v>
      </c>
      <c r="G133" s="47">
        <v>4</v>
      </c>
      <c r="H133" s="47">
        <v>5</v>
      </c>
      <c r="I133" s="47"/>
      <c r="J133" s="47"/>
      <c r="K133" s="47">
        <v>15</v>
      </c>
      <c r="L133" s="47"/>
    </row>
    <row r="134" spans="1:12" ht="23.25">
      <c r="A134" s="1378"/>
      <c r="B134" s="1379" t="s">
        <v>621</v>
      </c>
      <c r="C134" s="1379"/>
      <c r="D134" s="1379"/>
      <c r="E134" s="1379"/>
      <c r="F134" s="1379"/>
      <c r="G134" s="1379"/>
      <c r="H134" s="1379"/>
      <c r="I134" s="1379"/>
      <c r="J134" s="1380"/>
      <c r="K134" s="1517">
        <f>SUM(K120:K133)</f>
        <v>100</v>
      </c>
      <c r="L134" s="1313"/>
    </row>
    <row r="135" spans="1:12" ht="44.25" customHeight="1">
      <c r="A135" s="37" t="s">
        <v>1979</v>
      </c>
      <c r="B135" s="39"/>
      <c r="C135" s="43"/>
      <c r="D135" s="36" t="s">
        <v>1987</v>
      </c>
      <c r="E135" s="43"/>
      <c r="G135" s="43"/>
      <c r="H135" s="43"/>
      <c r="I135" s="43"/>
      <c r="J135" s="43"/>
      <c r="K135" s="43"/>
      <c r="L135" s="43"/>
    </row>
    <row r="136" spans="1:4" ht="23.25">
      <c r="A136" s="36" t="s">
        <v>2091</v>
      </c>
      <c r="D136" s="36" t="s">
        <v>1988</v>
      </c>
    </row>
    <row r="137" spans="1:4" ht="23.25">
      <c r="A137" s="36" t="s">
        <v>2092</v>
      </c>
      <c r="D137" s="36" t="s">
        <v>1988</v>
      </c>
    </row>
    <row r="138" spans="1:12" s="201" customFormat="1" ht="21.75">
      <c r="A138" s="1560" t="s">
        <v>1980</v>
      </c>
      <c r="B138" s="1628" t="s">
        <v>620</v>
      </c>
      <c r="C138" s="1627" t="s">
        <v>1982</v>
      </c>
      <c r="D138" s="1630" t="s">
        <v>1981</v>
      </c>
      <c r="E138" s="1630"/>
      <c r="F138" s="1630"/>
      <c r="G138" s="1630"/>
      <c r="H138" s="1630"/>
      <c r="I138" s="1627" t="s">
        <v>1983</v>
      </c>
      <c r="J138" s="1560" t="s">
        <v>1984</v>
      </c>
      <c r="K138" s="1560" t="s">
        <v>1985</v>
      </c>
      <c r="L138" s="1560" t="s">
        <v>1986</v>
      </c>
    </row>
    <row r="139" spans="1:12" s="201" customFormat="1" ht="21.75" customHeight="1">
      <c r="A139" s="1560"/>
      <c r="B139" s="1629"/>
      <c r="C139" s="1627"/>
      <c r="D139" s="1400">
        <v>1</v>
      </c>
      <c r="E139" s="1400">
        <v>2</v>
      </c>
      <c r="F139" s="1400">
        <v>3</v>
      </c>
      <c r="G139" s="1400">
        <v>4</v>
      </c>
      <c r="H139" s="1400">
        <v>5</v>
      </c>
      <c r="I139" s="1627"/>
      <c r="J139" s="1560"/>
      <c r="K139" s="1560"/>
      <c r="L139" s="1560"/>
    </row>
    <row r="140" spans="1:12" ht="23.25">
      <c r="A140" s="1489" t="s">
        <v>2073</v>
      </c>
      <c r="B140" s="1097"/>
      <c r="C140" s="1265">
        <v>5</v>
      </c>
      <c r="D140" s="1265">
        <v>1</v>
      </c>
      <c r="E140" s="45">
        <v>2</v>
      </c>
      <c r="F140" s="45">
        <v>3</v>
      </c>
      <c r="G140" s="45">
        <v>4</v>
      </c>
      <c r="H140" s="45">
        <v>5</v>
      </c>
      <c r="I140" s="45"/>
      <c r="J140" s="45"/>
      <c r="K140" s="45">
        <v>10</v>
      </c>
      <c r="L140" s="45"/>
    </row>
    <row r="141" spans="1:12" ht="23.25">
      <c r="A141" s="320" t="s">
        <v>1446</v>
      </c>
      <c r="B141" s="1065"/>
      <c r="C141" s="1265">
        <v>2</v>
      </c>
      <c r="D141" s="1265">
        <v>2</v>
      </c>
      <c r="E141" s="254"/>
      <c r="F141" s="254">
        <v>1</v>
      </c>
      <c r="G141" s="254"/>
      <c r="H141" s="254">
        <v>0</v>
      </c>
      <c r="I141" s="46"/>
      <c r="J141" s="46"/>
      <c r="K141" s="46">
        <v>2</v>
      </c>
      <c r="L141" s="46"/>
    </row>
    <row r="142" spans="1:12" ht="25.5" customHeight="1">
      <c r="A142" s="1262" t="s">
        <v>1447</v>
      </c>
      <c r="B142" s="1099"/>
      <c r="C142" s="1099" t="s">
        <v>1004</v>
      </c>
      <c r="D142" s="1520" t="s">
        <v>1005</v>
      </c>
      <c r="E142" s="1519"/>
      <c r="F142" s="1519"/>
      <c r="G142" s="1519"/>
      <c r="H142" s="1519" t="s">
        <v>1004</v>
      </c>
      <c r="I142" s="46"/>
      <c r="J142" s="46"/>
      <c r="K142" s="46">
        <v>1</v>
      </c>
      <c r="L142" s="46"/>
    </row>
    <row r="143" spans="1:12" ht="23.25">
      <c r="A143" s="324" t="s">
        <v>1454</v>
      </c>
      <c r="B143" s="1156"/>
      <c r="C143" s="1156" t="s">
        <v>2740</v>
      </c>
      <c r="D143" s="1156" t="s">
        <v>599</v>
      </c>
      <c r="E143" s="46">
        <v>3</v>
      </c>
      <c r="F143" s="46">
        <v>2</v>
      </c>
      <c r="G143" s="46">
        <v>1</v>
      </c>
      <c r="H143" s="46">
        <v>0</v>
      </c>
      <c r="I143" s="46"/>
      <c r="J143" s="46"/>
      <c r="K143" s="46">
        <v>1</v>
      </c>
      <c r="L143" s="46"/>
    </row>
    <row r="144" spans="1:12" ht="23.25">
      <c r="A144" s="324" t="s">
        <v>1455</v>
      </c>
      <c r="B144" s="1252"/>
      <c r="C144" s="1252" t="s">
        <v>2740</v>
      </c>
      <c r="D144" s="1156" t="s">
        <v>600</v>
      </c>
      <c r="E144" s="46">
        <v>3</v>
      </c>
      <c r="F144" s="46">
        <v>2</v>
      </c>
      <c r="G144" s="46">
        <v>1</v>
      </c>
      <c r="H144" s="46">
        <v>0</v>
      </c>
      <c r="I144" s="46"/>
      <c r="J144" s="46"/>
      <c r="K144" s="46">
        <v>1</v>
      </c>
      <c r="L144" s="46"/>
    </row>
    <row r="145" spans="1:12" ht="23.25">
      <c r="A145" s="365" t="s">
        <v>508</v>
      </c>
      <c r="B145" s="1272"/>
      <c r="C145" s="1272" t="s">
        <v>600</v>
      </c>
      <c r="D145" s="1272" t="s">
        <v>2782</v>
      </c>
      <c r="E145" s="254">
        <v>4</v>
      </c>
      <c r="F145" s="254">
        <v>6</v>
      </c>
      <c r="G145" s="254">
        <v>8</v>
      </c>
      <c r="H145" s="254">
        <v>10</v>
      </c>
      <c r="I145" s="46"/>
      <c r="J145" s="46"/>
      <c r="K145" s="46">
        <v>5</v>
      </c>
      <c r="L145" s="46"/>
    </row>
    <row r="146" spans="1:12" ht="23.25">
      <c r="A146" s="1062" t="s">
        <v>536</v>
      </c>
      <c r="B146" s="1157"/>
      <c r="C146" s="1157" t="s">
        <v>3162</v>
      </c>
      <c r="D146" s="1157" t="s">
        <v>3128</v>
      </c>
      <c r="E146" s="46">
        <v>70</v>
      </c>
      <c r="F146" s="46">
        <v>80</v>
      </c>
      <c r="G146" s="46">
        <v>90</v>
      </c>
      <c r="H146" s="46">
        <v>100</v>
      </c>
      <c r="I146" s="46"/>
      <c r="J146" s="46"/>
      <c r="K146" s="46">
        <v>15</v>
      </c>
      <c r="L146" s="46"/>
    </row>
    <row r="147" spans="1:12" ht="23.25">
      <c r="A147" s="273" t="s">
        <v>537</v>
      </c>
      <c r="B147" s="1032"/>
      <c r="C147" s="1032" t="s">
        <v>3130</v>
      </c>
      <c r="D147" s="1032" t="s">
        <v>3128</v>
      </c>
      <c r="E147" s="46">
        <v>70</v>
      </c>
      <c r="F147" s="46">
        <v>80</v>
      </c>
      <c r="G147" s="46">
        <v>90</v>
      </c>
      <c r="H147" s="46">
        <v>100</v>
      </c>
      <c r="I147" s="46"/>
      <c r="J147" s="46"/>
      <c r="K147" s="46">
        <v>13</v>
      </c>
      <c r="L147" s="46"/>
    </row>
    <row r="148" spans="1:12" ht="23.25">
      <c r="A148" s="273" t="s">
        <v>538</v>
      </c>
      <c r="B148" s="1032"/>
      <c r="C148" s="1032" t="s">
        <v>3128</v>
      </c>
      <c r="D148" s="1032" t="s">
        <v>2844</v>
      </c>
      <c r="E148" s="46">
        <v>40</v>
      </c>
      <c r="F148" s="46">
        <v>60</v>
      </c>
      <c r="G148" s="46">
        <v>70</v>
      </c>
      <c r="H148" s="46">
        <v>80</v>
      </c>
      <c r="I148" s="46"/>
      <c r="J148" s="46"/>
      <c r="K148" s="46">
        <v>15</v>
      </c>
      <c r="L148" s="46"/>
    </row>
    <row r="149" spans="1:12" ht="23.25">
      <c r="A149" s="273" t="s">
        <v>539</v>
      </c>
      <c r="B149" s="1032"/>
      <c r="C149" s="1032" t="s">
        <v>3130</v>
      </c>
      <c r="D149" s="1032" t="s">
        <v>3128</v>
      </c>
      <c r="E149" s="46">
        <v>70</v>
      </c>
      <c r="F149" s="46">
        <v>80</v>
      </c>
      <c r="G149" s="46">
        <v>90</v>
      </c>
      <c r="H149" s="46">
        <v>100</v>
      </c>
      <c r="I149" s="46"/>
      <c r="J149" s="46"/>
      <c r="K149" s="46">
        <v>15</v>
      </c>
      <c r="L149" s="46"/>
    </row>
    <row r="150" spans="1:12" ht="23.25">
      <c r="A150" s="273" t="s">
        <v>540</v>
      </c>
      <c r="B150" s="1272"/>
      <c r="C150" s="1272" t="s">
        <v>1032</v>
      </c>
      <c r="D150" s="1272" t="s">
        <v>3130</v>
      </c>
      <c r="E150" s="46">
        <v>95</v>
      </c>
      <c r="F150" s="46">
        <v>90</v>
      </c>
      <c r="G150" s="46">
        <v>95</v>
      </c>
      <c r="H150" s="46">
        <v>100</v>
      </c>
      <c r="I150" s="46"/>
      <c r="J150" s="46"/>
      <c r="K150" s="46">
        <v>2</v>
      </c>
      <c r="L150" s="46"/>
    </row>
    <row r="151" spans="1:12" ht="23.25">
      <c r="A151" s="273" t="s">
        <v>1462</v>
      </c>
      <c r="B151" s="1043"/>
      <c r="C151" s="1043">
        <v>5</v>
      </c>
      <c r="D151" s="1043">
        <v>1</v>
      </c>
      <c r="E151" s="46">
        <v>2</v>
      </c>
      <c r="F151" s="46">
        <v>3</v>
      </c>
      <c r="G151" s="46">
        <v>4</v>
      </c>
      <c r="H151" s="46">
        <v>5</v>
      </c>
      <c r="I151" s="46"/>
      <c r="J151" s="46"/>
      <c r="K151" s="46">
        <v>15</v>
      </c>
      <c r="L151" s="46"/>
    </row>
    <row r="152" spans="1:12" ht="23.25">
      <c r="A152" s="1522" t="s">
        <v>541</v>
      </c>
      <c r="B152" s="1507"/>
      <c r="C152" s="1507">
        <v>90</v>
      </c>
      <c r="D152" s="1507">
        <v>80</v>
      </c>
      <c r="E152" s="1401">
        <v>85</v>
      </c>
      <c r="F152" s="1401">
        <v>90</v>
      </c>
      <c r="G152" s="1401">
        <v>95</v>
      </c>
      <c r="H152" s="1401">
        <v>100</v>
      </c>
      <c r="I152" s="1401"/>
      <c r="J152" s="1401"/>
      <c r="K152" s="1401">
        <v>5</v>
      </c>
      <c r="L152" s="1401"/>
    </row>
    <row r="153" spans="1:12" ht="23.25">
      <c r="A153" s="1522"/>
      <c r="B153" s="1507"/>
      <c r="C153" s="1507"/>
      <c r="D153" s="1507"/>
      <c r="E153" s="1401"/>
      <c r="F153" s="1401"/>
      <c r="G153" s="1401"/>
      <c r="H153" s="1401"/>
      <c r="I153" s="1401"/>
      <c r="J153" s="1401"/>
      <c r="K153" s="1401"/>
      <c r="L153" s="1401"/>
    </row>
    <row r="154" spans="1:12" ht="23.25">
      <c r="A154" s="1179"/>
      <c r="B154" s="1111"/>
      <c r="C154" s="1111"/>
      <c r="D154" s="1111"/>
      <c r="E154" s="47"/>
      <c r="F154" s="47"/>
      <c r="G154" s="47"/>
      <c r="H154" s="47"/>
      <c r="I154" s="47"/>
      <c r="J154" s="47"/>
      <c r="K154" s="47"/>
      <c r="L154" s="47"/>
    </row>
    <row r="155" spans="1:12" ht="23.25">
      <c r="A155" s="1378"/>
      <c r="B155" s="1379" t="s">
        <v>621</v>
      </c>
      <c r="C155" s="1379"/>
      <c r="D155" s="1379"/>
      <c r="E155" s="1379"/>
      <c r="F155" s="1379"/>
      <c r="G155" s="1379"/>
      <c r="H155" s="1379"/>
      <c r="I155" s="1379"/>
      <c r="J155" s="1380"/>
      <c r="K155" s="1517">
        <f>SUM(K139:K152)</f>
        <v>100</v>
      </c>
      <c r="L155" s="1313"/>
    </row>
    <row r="156" spans="1:12" ht="23.25">
      <c r="A156" s="1516"/>
      <c r="B156" s="1516"/>
      <c r="C156" s="1516"/>
      <c r="D156" s="1516"/>
      <c r="E156" s="1516"/>
      <c r="F156" s="1516"/>
      <c r="G156" s="1516"/>
      <c r="H156" s="1516"/>
      <c r="I156" s="1516"/>
      <c r="J156" s="1516"/>
      <c r="K156" s="1523"/>
      <c r="L156" s="1516"/>
    </row>
    <row r="157" spans="1:12" ht="44.25" customHeight="1">
      <c r="A157" s="37" t="s">
        <v>1979</v>
      </c>
      <c r="B157" s="39"/>
      <c r="C157" s="43"/>
      <c r="D157" s="36" t="s">
        <v>1987</v>
      </c>
      <c r="E157" s="43"/>
      <c r="G157" s="43"/>
      <c r="H157" s="43"/>
      <c r="I157" s="43"/>
      <c r="J157" s="43"/>
      <c r="K157" s="43"/>
      <c r="L157" s="43"/>
    </row>
    <row r="158" spans="1:4" ht="23.25">
      <c r="A158" s="36" t="s">
        <v>2093</v>
      </c>
      <c r="D158" s="36" t="s">
        <v>1988</v>
      </c>
    </row>
    <row r="159" spans="1:4" ht="23.25">
      <c r="A159" s="36" t="s">
        <v>2094</v>
      </c>
      <c r="D159" s="36" t="s">
        <v>1988</v>
      </c>
    </row>
    <row r="160" spans="1:12" s="201" customFormat="1" ht="21.75">
      <c r="A160" s="1560" t="s">
        <v>1980</v>
      </c>
      <c r="B160" s="1628" t="s">
        <v>620</v>
      </c>
      <c r="C160" s="1627" t="s">
        <v>1982</v>
      </c>
      <c r="D160" s="1630" t="s">
        <v>1981</v>
      </c>
      <c r="E160" s="1630"/>
      <c r="F160" s="1630"/>
      <c r="G160" s="1630"/>
      <c r="H160" s="1630"/>
      <c r="I160" s="1627" t="s">
        <v>1983</v>
      </c>
      <c r="J160" s="1560" t="s">
        <v>1984</v>
      </c>
      <c r="K160" s="1560" t="s">
        <v>1985</v>
      </c>
      <c r="L160" s="1560" t="s">
        <v>1986</v>
      </c>
    </row>
    <row r="161" spans="1:12" s="201" customFormat="1" ht="21.75" customHeight="1">
      <c r="A161" s="1560"/>
      <c r="B161" s="1629"/>
      <c r="C161" s="1627"/>
      <c r="D161" s="1400">
        <v>1</v>
      </c>
      <c r="E161" s="1400">
        <v>2</v>
      </c>
      <c r="F161" s="1400">
        <v>3</v>
      </c>
      <c r="G161" s="1400">
        <v>4</v>
      </c>
      <c r="H161" s="1400">
        <v>5</v>
      </c>
      <c r="I161" s="1627"/>
      <c r="J161" s="1560"/>
      <c r="K161" s="1560"/>
      <c r="L161" s="1560"/>
    </row>
    <row r="162" spans="1:12" ht="23.25">
      <c r="A162" s="1513" t="s">
        <v>2073</v>
      </c>
      <c r="B162" s="1095"/>
      <c r="C162" s="1515">
        <v>5</v>
      </c>
      <c r="D162" s="1515">
        <v>1</v>
      </c>
      <c r="E162" s="452">
        <v>2</v>
      </c>
      <c r="F162" s="452">
        <v>3</v>
      </c>
      <c r="G162" s="452">
        <v>4</v>
      </c>
      <c r="H162" s="452">
        <v>5</v>
      </c>
      <c r="I162" s="45"/>
      <c r="J162" s="45"/>
      <c r="K162" s="45">
        <v>10</v>
      </c>
      <c r="L162" s="45"/>
    </row>
    <row r="163" spans="1:12" ht="23.25">
      <c r="A163" s="320" t="s">
        <v>1446</v>
      </c>
      <c r="B163" s="1065"/>
      <c r="C163" s="1265">
        <v>2</v>
      </c>
      <c r="D163" s="1265">
        <v>2</v>
      </c>
      <c r="E163" s="254"/>
      <c r="F163" s="254">
        <v>1</v>
      </c>
      <c r="G163" s="254"/>
      <c r="H163" s="254">
        <v>0</v>
      </c>
      <c r="I163" s="46"/>
      <c r="J163" s="46"/>
      <c r="K163" s="46">
        <v>2</v>
      </c>
      <c r="L163" s="46"/>
    </row>
    <row r="164" spans="1:12" ht="23.25" customHeight="1">
      <c r="A164" s="1262" t="s">
        <v>1447</v>
      </c>
      <c r="B164" s="1099"/>
      <c r="C164" s="1099" t="s">
        <v>1004</v>
      </c>
      <c r="D164" s="1500" t="s">
        <v>1005</v>
      </c>
      <c r="E164" s="254"/>
      <c r="F164" s="254"/>
      <c r="G164" s="254"/>
      <c r="H164" s="1043" t="s">
        <v>1004</v>
      </c>
      <c r="I164" s="46"/>
      <c r="J164" s="46"/>
      <c r="K164" s="46">
        <v>5</v>
      </c>
      <c r="L164" s="46"/>
    </row>
    <row r="165" spans="1:12" ht="23.25">
      <c r="A165" s="324" t="s">
        <v>1454</v>
      </c>
      <c r="B165" s="1156"/>
      <c r="C165" s="1156" t="s">
        <v>2740</v>
      </c>
      <c r="D165" s="1156" t="s">
        <v>2782</v>
      </c>
      <c r="E165" s="254"/>
      <c r="F165" s="254">
        <v>1</v>
      </c>
      <c r="G165" s="254"/>
      <c r="H165" s="254">
        <v>0</v>
      </c>
      <c r="I165" s="46"/>
      <c r="J165" s="46"/>
      <c r="K165" s="46">
        <v>1</v>
      </c>
      <c r="L165" s="46"/>
    </row>
    <row r="166" spans="1:12" ht="23.25">
      <c r="A166" s="324" t="s">
        <v>1455</v>
      </c>
      <c r="B166" s="1252"/>
      <c r="C166" s="1252" t="s">
        <v>2740</v>
      </c>
      <c r="D166" s="1252" t="s">
        <v>2782</v>
      </c>
      <c r="E166" s="254"/>
      <c r="F166" s="254">
        <v>1</v>
      </c>
      <c r="G166" s="254"/>
      <c r="H166" s="254">
        <v>0</v>
      </c>
      <c r="I166" s="46"/>
      <c r="J166" s="46"/>
      <c r="K166" s="46">
        <v>1</v>
      </c>
      <c r="L166" s="46"/>
    </row>
    <row r="167" spans="1:12" ht="23.25">
      <c r="A167" s="1262" t="s">
        <v>542</v>
      </c>
      <c r="B167" s="1032"/>
      <c r="C167" s="1032" t="s">
        <v>2783</v>
      </c>
      <c r="D167" s="1032" t="s">
        <v>600</v>
      </c>
      <c r="E167" s="254">
        <v>4</v>
      </c>
      <c r="F167" s="254">
        <v>3</v>
      </c>
      <c r="G167" s="254">
        <v>2</v>
      </c>
      <c r="H167" s="254">
        <v>1</v>
      </c>
      <c r="I167" s="46"/>
      <c r="J167" s="46"/>
      <c r="K167" s="46">
        <v>20</v>
      </c>
      <c r="L167" s="46"/>
    </row>
    <row r="168" spans="1:12" ht="23.25">
      <c r="A168" s="365" t="s">
        <v>543</v>
      </c>
      <c r="B168" s="1272"/>
      <c r="C168" s="1272" t="s">
        <v>600</v>
      </c>
      <c r="D168" s="1272" t="s">
        <v>2782</v>
      </c>
      <c r="E168" s="254">
        <v>4</v>
      </c>
      <c r="F168" s="254">
        <v>6</v>
      </c>
      <c r="G168" s="254">
        <v>8</v>
      </c>
      <c r="H168" s="254">
        <v>10</v>
      </c>
      <c r="I168" s="46"/>
      <c r="J168" s="46"/>
      <c r="K168" s="46">
        <v>10</v>
      </c>
      <c r="L168" s="46"/>
    </row>
    <row r="169" spans="1:12" ht="23.25">
      <c r="A169" s="324" t="s">
        <v>544</v>
      </c>
      <c r="B169" s="1044"/>
      <c r="C169" s="1043">
        <v>10</v>
      </c>
      <c r="D169" s="1043">
        <v>5</v>
      </c>
      <c r="E169" s="254">
        <v>4</v>
      </c>
      <c r="F169" s="254">
        <v>3</v>
      </c>
      <c r="G169" s="254">
        <v>2</v>
      </c>
      <c r="H169" s="254">
        <v>1</v>
      </c>
      <c r="I169" s="46"/>
      <c r="J169" s="46"/>
      <c r="K169" s="46">
        <v>16</v>
      </c>
      <c r="L169" s="46"/>
    </row>
    <row r="170" spans="1:12" ht="23.25">
      <c r="A170" s="324" t="s">
        <v>547</v>
      </c>
      <c r="B170" s="1044"/>
      <c r="C170" s="1043">
        <v>15</v>
      </c>
      <c r="D170" s="1043">
        <v>20</v>
      </c>
      <c r="E170" s="254">
        <v>15</v>
      </c>
      <c r="F170" s="254">
        <v>10</v>
      </c>
      <c r="G170" s="254">
        <v>5</v>
      </c>
      <c r="H170" s="254">
        <v>0</v>
      </c>
      <c r="I170" s="46"/>
      <c r="J170" s="46"/>
      <c r="K170" s="46">
        <v>15</v>
      </c>
      <c r="L170" s="46"/>
    </row>
    <row r="171" spans="1:12" ht="23.25">
      <c r="A171" s="273" t="s">
        <v>545</v>
      </c>
      <c r="B171" s="1043"/>
      <c r="C171" s="1043">
        <v>5</v>
      </c>
      <c r="D171" s="1043">
        <v>1</v>
      </c>
      <c r="E171" s="254">
        <v>2</v>
      </c>
      <c r="F171" s="254">
        <v>3</v>
      </c>
      <c r="G171" s="254">
        <v>4</v>
      </c>
      <c r="H171" s="254">
        <v>5</v>
      </c>
      <c r="I171" s="46"/>
      <c r="J171" s="46"/>
      <c r="K171" s="46">
        <v>20</v>
      </c>
      <c r="L171" s="46"/>
    </row>
    <row r="172" spans="1:12" ht="23.25">
      <c r="A172" s="273"/>
      <c r="B172" s="1043"/>
      <c r="C172" s="1043"/>
      <c r="D172" s="1043"/>
      <c r="E172" s="254"/>
      <c r="F172" s="254"/>
      <c r="G172" s="254"/>
      <c r="H172" s="254"/>
      <c r="I172" s="46"/>
      <c r="J172" s="46"/>
      <c r="K172" s="46"/>
      <c r="L172" s="46"/>
    </row>
    <row r="173" spans="1:12" ht="23.25">
      <c r="A173" s="273"/>
      <c r="B173" s="1043"/>
      <c r="C173" s="1043"/>
      <c r="D173" s="1043"/>
      <c r="E173" s="46"/>
      <c r="F173" s="46"/>
      <c r="G173" s="46"/>
      <c r="H173" s="46"/>
      <c r="I173" s="46"/>
      <c r="J173" s="46"/>
      <c r="K173" s="46"/>
      <c r="L173" s="46"/>
    </row>
    <row r="174" spans="1:12" ht="23.25">
      <c r="A174" s="1179"/>
      <c r="B174" s="1111"/>
      <c r="C174" s="1111"/>
      <c r="D174" s="1111"/>
      <c r="E174" s="47"/>
      <c r="F174" s="47"/>
      <c r="G174" s="47"/>
      <c r="H174" s="47"/>
      <c r="I174" s="47"/>
      <c r="J174" s="47"/>
      <c r="K174" s="47"/>
      <c r="L174" s="47"/>
    </row>
    <row r="175" spans="1:12" ht="23.25">
      <c r="A175" s="1378"/>
      <c r="B175" s="1379" t="s">
        <v>621</v>
      </c>
      <c r="C175" s="1379"/>
      <c r="D175" s="1379"/>
      <c r="E175" s="1379"/>
      <c r="F175" s="1379"/>
      <c r="G175" s="1379"/>
      <c r="H175" s="1379"/>
      <c r="I175" s="1379"/>
      <c r="J175" s="1380"/>
      <c r="K175" s="1517">
        <f>SUM(K161:K171)</f>
        <v>100</v>
      </c>
      <c r="L175" s="1313"/>
    </row>
    <row r="176" spans="1:12" ht="23.25">
      <c r="A176" s="1516"/>
      <c r="B176" s="1516"/>
      <c r="C176" s="1516"/>
      <c r="D176" s="1516"/>
      <c r="E176" s="1516"/>
      <c r="F176" s="1516"/>
      <c r="G176" s="1516"/>
      <c r="H176" s="1516"/>
      <c r="I176" s="1516"/>
      <c r="J176" s="1516"/>
      <c r="K176" s="1523"/>
      <c r="L176" s="1516"/>
    </row>
    <row r="178" spans="1:12" ht="44.25" customHeight="1">
      <c r="A178" s="37" t="s">
        <v>1979</v>
      </c>
      <c r="B178" s="39"/>
      <c r="C178" s="43"/>
      <c r="D178" s="36" t="s">
        <v>1987</v>
      </c>
      <c r="E178" s="43"/>
      <c r="G178" s="43"/>
      <c r="H178" s="43"/>
      <c r="I178" s="43"/>
      <c r="J178" s="43"/>
      <c r="K178" s="43"/>
      <c r="L178" s="43"/>
    </row>
    <row r="179" spans="1:4" ht="23.25">
      <c r="A179" s="36" t="s">
        <v>1585</v>
      </c>
      <c r="D179" s="36" t="s">
        <v>1988</v>
      </c>
    </row>
    <row r="180" spans="1:4" ht="23.25">
      <c r="A180" s="36" t="s">
        <v>2094</v>
      </c>
      <c r="D180" s="36" t="s">
        <v>1988</v>
      </c>
    </row>
    <row r="181" spans="1:12" s="201" customFormat="1" ht="21.75">
      <c r="A181" s="1560" t="s">
        <v>1980</v>
      </c>
      <c r="B181" s="1628" t="s">
        <v>620</v>
      </c>
      <c r="C181" s="1627" t="s">
        <v>1982</v>
      </c>
      <c r="D181" s="1630" t="s">
        <v>1981</v>
      </c>
      <c r="E181" s="1630"/>
      <c r="F181" s="1630"/>
      <c r="G181" s="1630"/>
      <c r="H181" s="1630"/>
      <c r="I181" s="1627" t="s">
        <v>1983</v>
      </c>
      <c r="J181" s="1560" t="s">
        <v>1984</v>
      </c>
      <c r="K181" s="1560" t="s">
        <v>1985</v>
      </c>
      <c r="L181" s="1560" t="s">
        <v>1986</v>
      </c>
    </row>
    <row r="182" spans="1:12" s="201" customFormat="1" ht="21.75" customHeight="1">
      <c r="A182" s="1560"/>
      <c r="B182" s="1629"/>
      <c r="C182" s="1627"/>
      <c r="D182" s="1400">
        <v>1</v>
      </c>
      <c r="E182" s="1400">
        <v>2</v>
      </c>
      <c r="F182" s="1400">
        <v>3</v>
      </c>
      <c r="G182" s="1400">
        <v>4</v>
      </c>
      <c r="H182" s="1400">
        <v>5</v>
      </c>
      <c r="I182" s="1627"/>
      <c r="J182" s="1560"/>
      <c r="K182" s="1560"/>
      <c r="L182" s="1560"/>
    </row>
    <row r="183" spans="1:12" ht="23.25">
      <c r="A183" s="1513" t="s">
        <v>2073</v>
      </c>
      <c r="B183" s="1095"/>
      <c r="C183" s="1515">
        <v>5</v>
      </c>
      <c r="D183" s="1515">
        <v>1</v>
      </c>
      <c r="E183" s="452">
        <v>2</v>
      </c>
      <c r="F183" s="452">
        <v>3</v>
      </c>
      <c r="G183" s="452">
        <v>4</v>
      </c>
      <c r="H183" s="452">
        <v>5</v>
      </c>
      <c r="I183" s="45"/>
      <c r="J183" s="45"/>
      <c r="K183" s="45">
        <v>10</v>
      </c>
      <c r="L183" s="45"/>
    </row>
    <row r="184" spans="1:12" ht="23.25">
      <c r="A184" s="320" t="s">
        <v>1446</v>
      </c>
      <c r="B184" s="1065"/>
      <c r="C184" s="1265">
        <v>2</v>
      </c>
      <c r="D184" s="1265">
        <v>2</v>
      </c>
      <c r="E184" s="254"/>
      <c r="F184" s="254">
        <v>1</v>
      </c>
      <c r="G184" s="254"/>
      <c r="H184" s="254">
        <v>0</v>
      </c>
      <c r="I184" s="46"/>
      <c r="J184" s="46"/>
      <c r="K184" s="46">
        <v>2</v>
      </c>
      <c r="L184" s="46"/>
    </row>
    <row r="185" spans="1:12" ht="23.25" customHeight="1">
      <c r="A185" s="1262" t="s">
        <v>1447</v>
      </c>
      <c r="B185" s="1099"/>
      <c r="C185" s="1099" t="s">
        <v>1004</v>
      </c>
      <c r="D185" s="1500" t="s">
        <v>1005</v>
      </c>
      <c r="E185" s="254"/>
      <c r="F185" s="254"/>
      <c r="G185" s="254"/>
      <c r="H185" s="1043" t="s">
        <v>1004</v>
      </c>
      <c r="I185" s="46"/>
      <c r="J185" s="46"/>
      <c r="K185" s="46">
        <v>5</v>
      </c>
      <c r="L185" s="46"/>
    </row>
    <row r="186" spans="1:12" ht="23.25">
      <c r="A186" s="324" t="s">
        <v>1454</v>
      </c>
      <c r="B186" s="1156"/>
      <c r="C186" s="1156" t="s">
        <v>2740</v>
      </c>
      <c r="D186" s="1156" t="s">
        <v>2782</v>
      </c>
      <c r="E186" s="254"/>
      <c r="F186" s="254">
        <v>1</v>
      </c>
      <c r="G186" s="254"/>
      <c r="H186" s="254">
        <v>0</v>
      </c>
      <c r="I186" s="46"/>
      <c r="J186" s="46"/>
      <c r="K186" s="46">
        <v>1</v>
      </c>
      <c r="L186" s="46"/>
    </row>
    <row r="187" spans="1:12" ht="23.25">
      <c r="A187" s="324" t="s">
        <v>1455</v>
      </c>
      <c r="B187" s="1252"/>
      <c r="C187" s="1252" t="s">
        <v>2740</v>
      </c>
      <c r="D187" s="1252" t="s">
        <v>2782</v>
      </c>
      <c r="E187" s="254"/>
      <c r="F187" s="254">
        <v>1</v>
      </c>
      <c r="G187" s="254"/>
      <c r="H187" s="254">
        <v>0</v>
      </c>
      <c r="I187" s="46"/>
      <c r="J187" s="46"/>
      <c r="K187" s="46">
        <v>1</v>
      </c>
      <c r="L187" s="46"/>
    </row>
    <row r="188" spans="1:12" ht="23.25">
      <c r="A188" s="1262" t="s">
        <v>542</v>
      </c>
      <c r="B188" s="1032"/>
      <c r="C188" s="1032" t="s">
        <v>2783</v>
      </c>
      <c r="D188" s="1032" t="s">
        <v>600</v>
      </c>
      <c r="E188" s="254">
        <v>4</v>
      </c>
      <c r="F188" s="254">
        <v>3</v>
      </c>
      <c r="G188" s="254">
        <v>2</v>
      </c>
      <c r="H188" s="254">
        <v>1</v>
      </c>
      <c r="I188" s="46"/>
      <c r="J188" s="46"/>
      <c r="K188" s="46">
        <v>20</v>
      </c>
      <c r="L188" s="46"/>
    </row>
    <row r="189" spans="1:12" ht="23.25">
      <c r="A189" s="365" t="s">
        <v>543</v>
      </c>
      <c r="B189" s="1272"/>
      <c r="C189" s="1272" t="s">
        <v>600</v>
      </c>
      <c r="D189" s="1272" t="s">
        <v>2782</v>
      </c>
      <c r="E189" s="254">
        <v>4</v>
      </c>
      <c r="F189" s="254">
        <v>6</v>
      </c>
      <c r="G189" s="254">
        <v>8</v>
      </c>
      <c r="H189" s="254">
        <v>10</v>
      </c>
      <c r="I189" s="46"/>
      <c r="J189" s="46"/>
      <c r="K189" s="46">
        <v>10</v>
      </c>
      <c r="L189" s="46"/>
    </row>
    <row r="190" spans="1:12" ht="23.25">
      <c r="A190" s="324" t="s">
        <v>544</v>
      </c>
      <c r="B190" s="1044"/>
      <c r="C190" s="1043">
        <v>10</v>
      </c>
      <c r="D190" s="1043">
        <v>5</v>
      </c>
      <c r="E190" s="254">
        <v>4</v>
      </c>
      <c r="F190" s="254">
        <v>3</v>
      </c>
      <c r="G190" s="254">
        <v>2</v>
      </c>
      <c r="H190" s="254">
        <v>1</v>
      </c>
      <c r="I190" s="46"/>
      <c r="J190" s="46"/>
      <c r="K190" s="46">
        <v>16</v>
      </c>
      <c r="L190" s="46"/>
    </row>
    <row r="191" spans="1:12" ht="23.25">
      <c r="A191" s="324" t="s">
        <v>547</v>
      </c>
      <c r="B191" s="1044"/>
      <c r="C191" s="1043">
        <v>15</v>
      </c>
      <c r="D191" s="1043">
        <v>20</v>
      </c>
      <c r="E191" s="254">
        <v>15</v>
      </c>
      <c r="F191" s="254">
        <v>10</v>
      </c>
      <c r="G191" s="254">
        <v>5</v>
      </c>
      <c r="H191" s="254">
        <v>0</v>
      </c>
      <c r="I191" s="46"/>
      <c r="J191" s="46"/>
      <c r="K191" s="46">
        <v>15</v>
      </c>
      <c r="L191" s="46"/>
    </row>
    <row r="192" spans="1:12" ht="23.25">
      <c r="A192" s="273" t="s">
        <v>545</v>
      </c>
      <c r="B192" s="1043"/>
      <c r="C192" s="1043">
        <v>5</v>
      </c>
      <c r="D192" s="1043">
        <v>1</v>
      </c>
      <c r="E192" s="254">
        <v>2</v>
      </c>
      <c r="F192" s="254">
        <v>3</v>
      </c>
      <c r="G192" s="254">
        <v>4</v>
      </c>
      <c r="H192" s="254">
        <v>5</v>
      </c>
      <c r="I192" s="46"/>
      <c r="J192" s="46"/>
      <c r="K192" s="46">
        <v>20</v>
      </c>
      <c r="L192" s="46"/>
    </row>
    <row r="193" spans="1:12" ht="23.25">
      <c r="A193" s="273"/>
      <c r="B193" s="1043"/>
      <c r="C193" s="1043"/>
      <c r="D193" s="1043"/>
      <c r="E193" s="254"/>
      <c r="F193" s="254"/>
      <c r="G193" s="254"/>
      <c r="H193" s="254"/>
      <c r="I193" s="46"/>
      <c r="J193" s="46"/>
      <c r="K193" s="46"/>
      <c r="L193" s="46"/>
    </row>
    <row r="194" spans="1:12" ht="23.25">
      <c r="A194" s="273"/>
      <c r="B194" s="1043"/>
      <c r="C194" s="1043"/>
      <c r="D194" s="1043"/>
      <c r="E194" s="46"/>
      <c r="F194" s="46"/>
      <c r="G194" s="46"/>
      <c r="H194" s="46"/>
      <c r="I194" s="46"/>
      <c r="J194" s="46"/>
      <c r="K194" s="46"/>
      <c r="L194" s="46"/>
    </row>
    <row r="195" spans="1:12" ht="23.25">
      <c r="A195" s="1179"/>
      <c r="B195" s="1111"/>
      <c r="C195" s="1111"/>
      <c r="D195" s="1111"/>
      <c r="E195" s="47"/>
      <c r="F195" s="47"/>
      <c r="G195" s="47"/>
      <c r="H195" s="47"/>
      <c r="I195" s="47"/>
      <c r="J195" s="47"/>
      <c r="K195" s="47"/>
      <c r="L195" s="47"/>
    </row>
    <row r="196" spans="1:12" ht="23.25">
      <c r="A196" s="1378"/>
      <c r="B196" s="1379" t="s">
        <v>621</v>
      </c>
      <c r="C196" s="1379"/>
      <c r="D196" s="1379"/>
      <c r="E196" s="1379"/>
      <c r="F196" s="1379"/>
      <c r="G196" s="1379"/>
      <c r="H196" s="1379"/>
      <c r="I196" s="1379"/>
      <c r="J196" s="1380"/>
      <c r="K196" s="1517">
        <f>SUM(K182:K192)</f>
        <v>100</v>
      </c>
      <c r="L196" s="1313"/>
    </row>
    <row r="197" spans="1:12" ht="23.25">
      <c r="A197" s="1516"/>
      <c r="B197" s="1516"/>
      <c r="C197" s="1516"/>
      <c r="D197" s="1516"/>
      <c r="E197" s="1516"/>
      <c r="F197" s="1516"/>
      <c r="G197" s="1516"/>
      <c r="H197" s="1516"/>
      <c r="I197" s="1516"/>
      <c r="J197" s="1516"/>
      <c r="K197" s="1523"/>
      <c r="L197" s="1516"/>
    </row>
    <row r="198" spans="1:12" ht="23.25">
      <c r="A198" s="1516"/>
      <c r="B198" s="1516"/>
      <c r="C198" s="1516"/>
      <c r="D198" s="1516"/>
      <c r="E198" s="1516"/>
      <c r="F198" s="1516"/>
      <c r="G198" s="1516"/>
      <c r="H198" s="1516"/>
      <c r="I198" s="1516"/>
      <c r="J198" s="1516"/>
      <c r="K198" s="1523"/>
      <c r="L198" s="1516"/>
    </row>
    <row r="199" spans="1:12" ht="23.25">
      <c r="A199" s="1516"/>
      <c r="B199" s="1516"/>
      <c r="C199" s="1516"/>
      <c r="D199" s="1516"/>
      <c r="E199" s="1516"/>
      <c r="F199" s="1516"/>
      <c r="G199" s="1516"/>
      <c r="H199" s="1516"/>
      <c r="I199" s="1516"/>
      <c r="J199" s="1516"/>
      <c r="K199" s="1523"/>
      <c r="L199" s="1516"/>
    </row>
    <row r="200" spans="1:12" ht="23.25">
      <c r="A200" s="1516"/>
      <c r="B200" s="1516"/>
      <c r="C200" s="1516"/>
      <c r="D200" s="1516"/>
      <c r="E200" s="1516"/>
      <c r="F200" s="1516"/>
      <c r="G200" s="1516"/>
      <c r="H200" s="1516"/>
      <c r="I200" s="1516"/>
      <c r="J200" s="1516"/>
      <c r="K200" s="1523"/>
      <c r="L200" s="1516"/>
    </row>
    <row r="201" spans="1:12" ht="23.25">
      <c r="A201" s="1516"/>
      <c r="B201" s="1516"/>
      <c r="C201" s="1516"/>
      <c r="D201" s="1516"/>
      <c r="E201" s="1516"/>
      <c r="F201" s="1516"/>
      <c r="G201" s="1516"/>
      <c r="H201" s="1516"/>
      <c r="I201" s="1516"/>
      <c r="J201" s="1516"/>
      <c r="K201" s="1523"/>
      <c r="L201" s="1516"/>
    </row>
    <row r="202" spans="1:12" ht="23.25">
      <c r="A202" s="1516"/>
      <c r="B202" s="1516"/>
      <c r="C202" s="1516"/>
      <c r="D202" s="1516"/>
      <c r="E202" s="1516"/>
      <c r="F202" s="1516"/>
      <c r="G202" s="1516"/>
      <c r="H202" s="1516"/>
      <c r="I202" s="1516"/>
      <c r="J202" s="1516"/>
      <c r="K202" s="1523"/>
      <c r="L202" s="1516"/>
    </row>
    <row r="203" spans="1:12" ht="23.25">
      <c r="A203" s="1516"/>
      <c r="B203" s="1516"/>
      <c r="C203" s="1516"/>
      <c r="D203" s="1516"/>
      <c r="E203" s="1516"/>
      <c r="F203" s="1516"/>
      <c r="G203" s="1516"/>
      <c r="H203" s="1516"/>
      <c r="I203" s="1516"/>
      <c r="J203" s="1516"/>
      <c r="K203" s="1523"/>
      <c r="L203" s="1516"/>
    </row>
    <row r="204" spans="1:12" ht="23.25">
      <c r="A204" s="1516"/>
      <c r="B204" s="1516"/>
      <c r="C204" s="1516"/>
      <c r="D204" s="1516"/>
      <c r="E204" s="1516"/>
      <c r="F204" s="1516"/>
      <c r="G204" s="1516"/>
      <c r="H204" s="1516"/>
      <c r="I204" s="1516"/>
      <c r="J204" s="1516"/>
      <c r="K204" s="1523"/>
      <c r="L204" s="1516"/>
    </row>
    <row r="205" spans="1:12" ht="23.25">
      <c r="A205" s="1516"/>
      <c r="B205" s="1516"/>
      <c r="C205" s="1516"/>
      <c r="D205" s="1516"/>
      <c r="E205" s="1516"/>
      <c r="F205" s="1516"/>
      <c r="G205" s="1516"/>
      <c r="H205" s="1516"/>
      <c r="I205" s="1516"/>
      <c r="J205" s="1516"/>
      <c r="K205" s="1523"/>
      <c r="L205" s="1516"/>
    </row>
    <row r="206" spans="1:12" ht="23.25">
      <c r="A206" s="1516"/>
      <c r="B206" s="1516"/>
      <c r="C206" s="1516"/>
      <c r="D206" s="1516"/>
      <c r="E206" s="1516"/>
      <c r="F206" s="1516"/>
      <c r="G206" s="1516"/>
      <c r="H206" s="1516"/>
      <c r="I206" s="1516"/>
      <c r="J206" s="1516"/>
      <c r="K206" s="1523"/>
      <c r="L206" s="1516"/>
    </row>
    <row r="208" spans="1:12" ht="44.25" customHeight="1">
      <c r="A208" s="37" t="s">
        <v>1979</v>
      </c>
      <c r="B208" s="39"/>
      <c r="C208" s="43"/>
      <c r="D208" s="36" t="s">
        <v>1987</v>
      </c>
      <c r="E208" s="43"/>
      <c r="G208" s="43"/>
      <c r="H208" s="43"/>
      <c r="I208" s="43"/>
      <c r="J208" s="43"/>
      <c r="K208" s="43"/>
      <c r="L208" s="43"/>
    </row>
    <row r="209" spans="1:4" ht="23.25">
      <c r="A209" s="36" t="s">
        <v>2095</v>
      </c>
      <c r="D209" s="36" t="s">
        <v>1988</v>
      </c>
    </row>
    <row r="210" spans="1:4" ht="23.25">
      <c r="A210" s="36" t="s">
        <v>2094</v>
      </c>
      <c r="D210" s="36" t="s">
        <v>1988</v>
      </c>
    </row>
    <row r="211" spans="1:12" s="201" customFormat="1" ht="21.75">
      <c r="A211" s="1560" t="s">
        <v>1980</v>
      </c>
      <c r="B211" s="1628" t="s">
        <v>620</v>
      </c>
      <c r="C211" s="1627" t="s">
        <v>1982</v>
      </c>
      <c r="D211" s="1630" t="s">
        <v>1981</v>
      </c>
      <c r="E211" s="1630"/>
      <c r="F211" s="1630"/>
      <c r="G211" s="1630"/>
      <c r="H211" s="1630"/>
      <c r="I211" s="1627" t="s">
        <v>1983</v>
      </c>
      <c r="J211" s="1560" t="s">
        <v>1984</v>
      </c>
      <c r="K211" s="1560" t="s">
        <v>1985</v>
      </c>
      <c r="L211" s="1560" t="s">
        <v>1986</v>
      </c>
    </row>
    <row r="212" spans="1:12" s="201" customFormat="1" ht="21.75" customHeight="1">
      <c r="A212" s="1560"/>
      <c r="B212" s="1629"/>
      <c r="C212" s="1627"/>
      <c r="D212" s="1400">
        <v>1</v>
      </c>
      <c r="E212" s="1400">
        <v>2</v>
      </c>
      <c r="F212" s="1400">
        <v>3</v>
      </c>
      <c r="G212" s="1400">
        <v>4</v>
      </c>
      <c r="H212" s="1400">
        <v>5</v>
      </c>
      <c r="I212" s="1627"/>
      <c r="J212" s="1560"/>
      <c r="K212" s="1560"/>
      <c r="L212" s="1560"/>
    </row>
    <row r="213" spans="1:12" ht="23.25">
      <c r="A213" s="1513" t="s">
        <v>2073</v>
      </c>
      <c r="B213" s="1095"/>
      <c r="C213" s="1515">
        <v>5</v>
      </c>
      <c r="D213" s="1515">
        <v>1</v>
      </c>
      <c r="E213" s="452">
        <v>2</v>
      </c>
      <c r="F213" s="452">
        <v>3</v>
      </c>
      <c r="G213" s="452">
        <v>4</v>
      </c>
      <c r="H213" s="452">
        <v>5</v>
      </c>
      <c r="I213" s="45"/>
      <c r="J213" s="45"/>
      <c r="K213" s="45">
        <v>10</v>
      </c>
      <c r="L213" s="45"/>
    </row>
    <row r="214" spans="1:12" ht="23.25">
      <c r="A214" s="320" t="s">
        <v>1446</v>
      </c>
      <c r="B214" s="1065"/>
      <c r="C214" s="1265">
        <v>2</v>
      </c>
      <c r="D214" s="1265">
        <v>2</v>
      </c>
      <c r="E214" s="254"/>
      <c r="F214" s="254">
        <v>1</v>
      </c>
      <c r="G214" s="254"/>
      <c r="H214" s="254">
        <v>0</v>
      </c>
      <c r="I214" s="46"/>
      <c r="J214" s="46"/>
      <c r="K214" s="46">
        <v>2</v>
      </c>
      <c r="L214" s="46"/>
    </row>
    <row r="215" spans="1:12" ht="23.25" customHeight="1">
      <c r="A215" s="1262" t="s">
        <v>1447</v>
      </c>
      <c r="B215" s="1099"/>
      <c r="C215" s="1099" t="s">
        <v>1004</v>
      </c>
      <c r="D215" s="1500" t="s">
        <v>1005</v>
      </c>
      <c r="E215" s="254"/>
      <c r="F215" s="254"/>
      <c r="G215" s="254"/>
      <c r="H215" s="1043" t="s">
        <v>1004</v>
      </c>
      <c r="I215" s="46"/>
      <c r="J215" s="46"/>
      <c r="K215" s="46">
        <v>5</v>
      </c>
      <c r="L215" s="46"/>
    </row>
    <row r="216" spans="1:12" ht="23.25">
      <c r="A216" s="324" t="s">
        <v>1454</v>
      </c>
      <c r="B216" s="1156"/>
      <c r="C216" s="1156" t="s">
        <v>2740</v>
      </c>
      <c r="D216" s="1156" t="s">
        <v>2782</v>
      </c>
      <c r="E216" s="254"/>
      <c r="F216" s="254">
        <v>1</v>
      </c>
      <c r="G216" s="254"/>
      <c r="H216" s="254">
        <v>0</v>
      </c>
      <c r="I216" s="46"/>
      <c r="J216" s="46"/>
      <c r="K216" s="46">
        <v>1</v>
      </c>
      <c r="L216" s="46"/>
    </row>
    <row r="217" spans="1:12" ht="23.25">
      <c r="A217" s="324" t="s">
        <v>1455</v>
      </c>
      <c r="B217" s="1252"/>
      <c r="C217" s="1252" t="s">
        <v>2740</v>
      </c>
      <c r="D217" s="1252" t="s">
        <v>2782</v>
      </c>
      <c r="E217" s="254"/>
      <c r="F217" s="254">
        <v>1</v>
      </c>
      <c r="G217" s="254"/>
      <c r="H217" s="254">
        <v>0</v>
      </c>
      <c r="I217" s="46"/>
      <c r="J217" s="46"/>
      <c r="K217" s="46">
        <v>1</v>
      </c>
      <c r="L217" s="46"/>
    </row>
    <row r="218" spans="1:12" ht="23.25">
      <c r="A218" s="1262" t="s">
        <v>542</v>
      </c>
      <c r="B218" s="1032"/>
      <c r="C218" s="1032" t="s">
        <v>2783</v>
      </c>
      <c r="D218" s="1032" t="s">
        <v>600</v>
      </c>
      <c r="E218" s="254">
        <v>4</v>
      </c>
      <c r="F218" s="254">
        <v>3</v>
      </c>
      <c r="G218" s="254">
        <v>2</v>
      </c>
      <c r="H218" s="254">
        <v>1</v>
      </c>
      <c r="I218" s="46"/>
      <c r="J218" s="46"/>
      <c r="K218" s="46">
        <v>20</v>
      </c>
      <c r="L218" s="46"/>
    </row>
    <row r="219" spans="1:12" ht="23.25">
      <c r="A219" s="365" t="s">
        <v>543</v>
      </c>
      <c r="B219" s="1272"/>
      <c r="C219" s="1272" t="s">
        <v>600</v>
      </c>
      <c r="D219" s="1272" t="s">
        <v>2782</v>
      </c>
      <c r="E219" s="254">
        <v>4</v>
      </c>
      <c r="F219" s="254">
        <v>6</v>
      </c>
      <c r="G219" s="254">
        <v>8</v>
      </c>
      <c r="H219" s="254">
        <v>10</v>
      </c>
      <c r="I219" s="46"/>
      <c r="J219" s="46"/>
      <c r="K219" s="46">
        <v>10</v>
      </c>
      <c r="L219" s="46"/>
    </row>
    <row r="220" spans="1:12" ht="23.25">
      <c r="A220" s="324" t="s">
        <v>544</v>
      </c>
      <c r="B220" s="1044"/>
      <c r="C220" s="1043">
        <v>10</v>
      </c>
      <c r="D220" s="1043">
        <v>5</v>
      </c>
      <c r="E220" s="254">
        <v>4</v>
      </c>
      <c r="F220" s="254">
        <v>3</v>
      </c>
      <c r="G220" s="254">
        <v>2</v>
      </c>
      <c r="H220" s="254">
        <v>1</v>
      </c>
      <c r="I220" s="46"/>
      <c r="J220" s="46"/>
      <c r="K220" s="46">
        <v>16</v>
      </c>
      <c r="L220" s="46"/>
    </row>
    <row r="221" spans="1:12" ht="23.25">
      <c r="A221" s="324" t="s">
        <v>547</v>
      </c>
      <c r="B221" s="1044"/>
      <c r="C221" s="1043">
        <v>15</v>
      </c>
      <c r="D221" s="1043">
        <v>20</v>
      </c>
      <c r="E221" s="254">
        <v>15</v>
      </c>
      <c r="F221" s="254">
        <v>10</v>
      </c>
      <c r="G221" s="254">
        <v>5</v>
      </c>
      <c r="H221" s="254">
        <v>0</v>
      </c>
      <c r="I221" s="46"/>
      <c r="J221" s="46"/>
      <c r="K221" s="46">
        <v>15</v>
      </c>
      <c r="L221" s="46"/>
    </row>
    <row r="222" spans="1:12" ht="23.25">
      <c r="A222" s="273" t="s">
        <v>545</v>
      </c>
      <c r="B222" s="1043"/>
      <c r="C222" s="1043">
        <v>5</v>
      </c>
      <c r="D222" s="1043">
        <v>1</v>
      </c>
      <c r="E222" s="254">
        <v>2</v>
      </c>
      <c r="F222" s="254">
        <v>3</v>
      </c>
      <c r="G222" s="254">
        <v>4</v>
      </c>
      <c r="H222" s="254">
        <v>5</v>
      </c>
      <c r="I222" s="46"/>
      <c r="J222" s="46"/>
      <c r="K222" s="46">
        <v>20</v>
      </c>
      <c r="L222" s="46"/>
    </row>
    <row r="223" spans="1:12" ht="23.25">
      <c r="A223" s="273"/>
      <c r="B223" s="1043"/>
      <c r="C223" s="1043"/>
      <c r="D223" s="1043"/>
      <c r="E223" s="254"/>
      <c r="F223" s="254"/>
      <c r="G223" s="254"/>
      <c r="H223" s="254"/>
      <c r="I223" s="46"/>
      <c r="J223" s="46"/>
      <c r="K223" s="46"/>
      <c r="L223" s="46"/>
    </row>
    <row r="224" spans="1:12" ht="23.25">
      <c r="A224" s="273"/>
      <c r="B224" s="1043"/>
      <c r="C224" s="1043"/>
      <c r="D224" s="1043"/>
      <c r="E224" s="46"/>
      <c r="F224" s="46"/>
      <c r="G224" s="46"/>
      <c r="H224" s="46"/>
      <c r="I224" s="46"/>
      <c r="J224" s="46"/>
      <c r="K224" s="46"/>
      <c r="L224" s="46"/>
    </row>
    <row r="225" spans="1:12" ht="23.25">
      <c r="A225" s="1179"/>
      <c r="B225" s="1111"/>
      <c r="C225" s="1111"/>
      <c r="D225" s="1111"/>
      <c r="E225" s="47"/>
      <c r="F225" s="47"/>
      <c r="G225" s="47"/>
      <c r="H225" s="47"/>
      <c r="I225" s="47"/>
      <c r="J225" s="47"/>
      <c r="K225" s="47"/>
      <c r="L225" s="47"/>
    </row>
    <row r="226" spans="1:12" ht="23.25">
      <c r="A226" s="1378"/>
      <c r="B226" s="1379" t="s">
        <v>621</v>
      </c>
      <c r="C226" s="1379"/>
      <c r="D226" s="1379"/>
      <c r="E226" s="1379"/>
      <c r="F226" s="1379"/>
      <c r="G226" s="1379"/>
      <c r="H226" s="1379"/>
      <c r="I226" s="1379"/>
      <c r="J226" s="1380"/>
      <c r="K226" s="1517">
        <f>SUM(K212:K222)</f>
        <v>100</v>
      </c>
      <c r="L226" s="1313"/>
    </row>
  </sheetData>
  <sheetProtection/>
  <mergeCells count="81">
    <mergeCell ref="I4:I5"/>
    <mergeCell ref="J4:J5"/>
    <mergeCell ref="K4:K5"/>
    <mergeCell ref="L4:L5"/>
    <mergeCell ref="A4:A5"/>
    <mergeCell ref="B4:B5"/>
    <mergeCell ref="C4:C5"/>
    <mergeCell ref="D4:H4"/>
    <mergeCell ref="A32:A33"/>
    <mergeCell ref="J32:J33"/>
    <mergeCell ref="K32:K33"/>
    <mergeCell ref="L32:L33"/>
    <mergeCell ref="D32:H32"/>
    <mergeCell ref="C32:C33"/>
    <mergeCell ref="I32:I33"/>
    <mergeCell ref="B32:B33"/>
    <mergeCell ref="J55:J56"/>
    <mergeCell ref="K55:K56"/>
    <mergeCell ref="L55:L56"/>
    <mergeCell ref="A55:A56"/>
    <mergeCell ref="B55:B56"/>
    <mergeCell ref="C55:C56"/>
    <mergeCell ref="D55:H55"/>
    <mergeCell ref="A76:A77"/>
    <mergeCell ref="B76:B77"/>
    <mergeCell ref="C76:C77"/>
    <mergeCell ref="I55:I56"/>
    <mergeCell ref="I76:I77"/>
    <mergeCell ref="J76:J77"/>
    <mergeCell ref="K76:K77"/>
    <mergeCell ref="B70:C70"/>
    <mergeCell ref="L76:L77"/>
    <mergeCell ref="D76:H76"/>
    <mergeCell ref="A97:A98"/>
    <mergeCell ref="B97:B98"/>
    <mergeCell ref="C97:C98"/>
    <mergeCell ref="D97:H97"/>
    <mergeCell ref="I97:I98"/>
    <mergeCell ref="J97:J98"/>
    <mergeCell ref="K97:K98"/>
    <mergeCell ref="L97:L98"/>
    <mergeCell ref="A118:A119"/>
    <mergeCell ref="B118:B119"/>
    <mergeCell ref="C118:C119"/>
    <mergeCell ref="D118:H118"/>
    <mergeCell ref="I118:I119"/>
    <mergeCell ref="J118:J119"/>
    <mergeCell ref="K118:K119"/>
    <mergeCell ref="L118:L119"/>
    <mergeCell ref="A138:A139"/>
    <mergeCell ref="B138:B139"/>
    <mergeCell ref="C138:C139"/>
    <mergeCell ref="D138:H138"/>
    <mergeCell ref="I138:I139"/>
    <mergeCell ref="J138:J139"/>
    <mergeCell ref="K138:K139"/>
    <mergeCell ref="L138:L139"/>
    <mergeCell ref="A160:A161"/>
    <mergeCell ref="B160:B161"/>
    <mergeCell ref="C160:C161"/>
    <mergeCell ref="D160:H160"/>
    <mergeCell ref="I160:I161"/>
    <mergeCell ref="J160:J161"/>
    <mergeCell ref="K160:K161"/>
    <mergeCell ref="L160:L161"/>
    <mergeCell ref="A181:A182"/>
    <mergeCell ref="B181:B182"/>
    <mergeCell ref="C181:C182"/>
    <mergeCell ref="D181:H181"/>
    <mergeCell ref="I181:I182"/>
    <mergeCell ref="J181:J182"/>
    <mergeCell ref="K181:K182"/>
    <mergeCell ref="L181:L182"/>
    <mergeCell ref="A211:A212"/>
    <mergeCell ref="B211:B212"/>
    <mergeCell ref="C211:C212"/>
    <mergeCell ref="D211:H211"/>
    <mergeCell ref="I211:I212"/>
    <mergeCell ref="J211:J212"/>
    <mergeCell ref="K211:K212"/>
    <mergeCell ref="L211:L212"/>
  </mergeCells>
  <printOptions/>
  <pageMargins left="0.15748031496062992" right="0.15748031496062992" top="0.984251968503937" bottom="0.1968503937007874" header="0.5118110236220472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O2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7.421875" style="0" customWidth="1"/>
    <col min="2" max="2" width="9.28125" style="0" customWidth="1"/>
    <col min="3" max="14" width="5.140625" style="0" customWidth="1"/>
    <col min="15" max="15" width="12.7109375" style="0" customWidth="1"/>
  </cols>
  <sheetData>
    <row r="1" spans="1:15" s="38" customFormat="1" ht="21.75" customHeight="1">
      <c r="A1" s="1563" t="s">
        <v>1967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</row>
    <row r="2" spans="1:15" s="38" customFormat="1" ht="25.5" customHeight="1">
      <c r="A2" s="1563" t="s">
        <v>1968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</row>
    <row r="3" spans="1:15" s="40" customFormat="1" ht="21">
      <c r="A3" s="1633" t="s">
        <v>1969</v>
      </c>
      <c r="B3" s="1617" t="s">
        <v>1970</v>
      </c>
      <c r="C3" s="1614" t="s">
        <v>1971</v>
      </c>
      <c r="D3" s="1614"/>
      <c r="E3" s="1614"/>
      <c r="F3" s="1614"/>
      <c r="G3" s="1614"/>
      <c r="H3" s="1614"/>
      <c r="I3" s="1614"/>
      <c r="J3" s="1614"/>
      <c r="K3" s="1614"/>
      <c r="L3" s="1614"/>
      <c r="M3" s="1614"/>
      <c r="N3" s="1614"/>
      <c r="O3" s="1633" t="s">
        <v>2364</v>
      </c>
    </row>
    <row r="4" spans="1:15" s="40" customFormat="1" ht="21">
      <c r="A4" s="1633"/>
      <c r="B4" s="1617"/>
      <c r="C4" s="1614" t="s">
        <v>1972</v>
      </c>
      <c r="D4" s="1614"/>
      <c r="E4" s="1614"/>
      <c r="F4" s="1614" t="s">
        <v>1976</v>
      </c>
      <c r="G4" s="1614"/>
      <c r="H4" s="1614"/>
      <c r="I4" s="1614" t="s">
        <v>1977</v>
      </c>
      <c r="J4" s="1614"/>
      <c r="K4" s="1614"/>
      <c r="L4" s="1614" t="s">
        <v>1978</v>
      </c>
      <c r="M4" s="1614"/>
      <c r="N4" s="1614"/>
      <c r="O4" s="1600"/>
    </row>
    <row r="5" spans="1:15" s="40" customFormat="1" ht="40.5">
      <c r="A5" s="1633"/>
      <c r="B5" s="1617"/>
      <c r="C5" s="42" t="s">
        <v>1973</v>
      </c>
      <c r="D5" s="42" t="s">
        <v>1974</v>
      </c>
      <c r="E5" s="42" t="s">
        <v>1975</v>
      </c>
      <c r="F5" s="42" t="s">
        <v>1973</v>
      </c>
      <c r="G5" s="42" t="s">
        <v>1974</v>
      </c>
      <c r="H5" s="42" t="s">
        <v>1975</v>
      </c>
      <c r="I5" s="42" t="s">
        <v>1973</v>
      </c>
      <c r="J5" s="42" t="s">
        <v>1974</v>
      </c>
      <c r="K5" s="42" t="s">
        <v>1975</v>
      </c>
      <c r="L5" s="42" t="s">
        <v>1973</v>
      </c>
      <c r="M5" s="42" t="s">
        <v>1974</v>
      </c>
      <c r="N5" s="42" t="s">
        <v>1975</v>
      </c>
      <c r="O5" s="1600"/>
    </row>
    <row r="6" spans="1:15" ht="17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7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7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7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7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7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7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7.2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7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7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7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7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7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7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7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7.2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sheetProtection/>
  <mergeCells count="10">
    <mergeCell ref="A3:A5"/>
    <mergeCell ref="B3:B5"/>
    <mergeCell ref="A1:O1"/>
    <mergeCell ref="A2:O2"/>
    <mergeCell ref="C3:N3"/>
    <mergeCell ref="O3:O5"/>
    <mergeCell ref="C4:E4"/>
    <mergeCell ref="F4:H4"/>
    <mergeCell ref="I4:K4"/>
    <mergeCell ref="L4:N4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42"/>
  <sheetViews>
    <sheetView workbookViewId="0" topLeftCell="A25">
      <selection activeCell="D6" sqref="D6"/>
    </sheetView>
  </sheetViews>
  <sheetFormatPr defaultColWidth="9.140625" defaultRowHeight="23.25" customHeight="1"/>
  <cols>
    <col min="1" max="1" width="59.28125" style="8" customWidth="1"/>
    <col min="2" max="2" width="9.28125" style="412" customWidth="1"/>
    <col min="3" max="3" width="7.28125" style="412" customWidth="1"/>
    <col min="4" max="4" width="5.8515625" style="1082" customWidth="1"/>
    <col min="5" max="5" width="7.140625" style="1082" customWidth="1"/>
    <col min="6" max="10" width="4.7109375" style="412" customWidth="1"/>
    <col min="11" max="11" width="4.00390625" style="412" hidden="1" customWidth="1"/>
    <col min="12" max="12" width="23.140625" style="1415" customWidth="1"/>
    <col min="13" max="16384" width="9.140625" style="8" customWidth="1"/>
  </cols>
  <sheetData>
    <row r="1" spans="1:12" ht="31.5" customHeight="1">
      <c r="A1" s="1605" t="s">
        <v>1770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</row>
    <row r="2" spans="1:12" s="86" customFormat="1" ht="23.25" customHeight="1">
      <c r="A2" s="1606" t="s">
        <v>377</v>
      </c>
      <c r="B2" s="1611" t="s">
        <v>1771</v>
      </c>
      <c r="C2" s="1615" t="s">
        <v>1772</v>
      </c>
      <c r="D2" s="1615" t="s">
        <v>922</v>
      </c>
      <c r="E2" s="1609" t="s">
        <v>268</v>
      </c>
      <c r="F2" s="1609" t="s">
        <v>1720</v>
      </c>
      <c r="G2" s="1609"/>
      <c r="H2" s="1609"/>
      <c r="I2" s="1609"/>
      <c r="J2" s="1609"/>
      <c r="K2" s="1613" t="s">
        <v>2792</v>
      </c>
      <c r="L2" s="1608" t="s">
        <v>2364</v>
      </c>
    </row>
    <row r="3" spans="1:14" s="197" customFormat="1" ht="14.25" customHeight="1">
      <c r="A3" s="1607"/>
      <c r="B3" s="1612"/>
      <c r="C3" s="1616"/>
      <c r="D3" s="1617"/>
      <c r="E3" s="1610"/>
      <c r="F3" s="1079">
        <v>1</v>
      </c>
      <c r="G3" s="1079">
        <v>2</v>
      </c>
      <c r="H3" s="1132">
        <v>3</v>
      </c>
      <c r="I3" s="1132">
        <v>4</v>
      </c>
      <c r="J3" s="1131">
        <v>5</v>
      </c>
      <c r="K3" s="1614"/>
      <c r="L3" s="1608"/>
      <c r="M3" s="451"/>
      <c r="N3" s="451"/>
    </row>
    <row r="4" spans="1:12" s="197" customFormat="1" ht="23.25" customHeight="1">
      <c r="A4" s="1129" t="s">
        <v>3140</v>
      </c>
      <c r="B4" s="211"/>
      <c r="C4" s="1419">
        <f>+C5+C6+C7+C9+C10+C11</f>
        <v>20</v>
      </c>
      <c r="D4" s="1081"/>
      <c r="E4" s="1081"/>
      <c r="F4" s="211"/>
      <c r="G4" s="211"/>
      <c r="H4" s="211"/>
      <c r="I4" s="211"/>
      <c r="J4" s="211"/>
      <c r="K4" s="211"/>
      <c r="L4" s="1414"/>
    </row>
    <row r="5" spans="1:12" s="1149" customFormat="1" ht="22.5" customHeight="1">
      <c r="A5" s="1059" t="s">
        <v>727</v>
      </c>
      <c r="B5" s="1054" t="s">
        <v>1473</v>
      </c>
      <c r="C5" s="1054">
        <v>4</v>
      </c>
      <c r="D5" s="1054" t="s">
        <v>1627</v>
      </c>
      <c r="E5" s="1054">
        <v>5</v>
      </c>
      <c r="F5" s="1061" t="s">
        <v>2781</v>
      </c>
      <c r="G5" s="1061" t="s">
        <v>2782</v>
      </c>
      <c r="H5" s="1061" t="s">
        <v>2783</v>
      </c>
      <c r="I5" s="1061" t="s">
        <v>599</v>
      </c>
      <c r="J5" s="1061" t="s">
        <v>600</v>
      </c>
      <c r="K5" s="1061" t="s">
        <v>2781</v>
      </c>
      <c r="L5" s="1061" t="s">
        <v>555</v>
      </c>
    </row>
    <row r="6" spans="1:12" s="1149" customFormat="1" ht="22.5" customHeight="1">
      <c r="A6" s="1075" t="s">
        <v>2971</v>
      </c>
      <c r="B6" s="1043" t="s">
        <v>1474</v>
      </c>
      <c r="C6" s="1032" t="s">
        <v>2782</v>
      </c>
      <c r="D6" s="1032">
        <v>32</v>
      </c>
      <c r="E6" s="1032" t="s">
        <v>1043</v>
      </c>
      <c r="F6" s="1032" t="s">
        <v>2844</v>
      </c>
      <c r="G6" s="1032" t="s">
        <v>2836</v>
      </c>
      <c r="H6" s="1032" t="s">
        <v>1043</v>
      </c>
      <c r="I6" s="1032" t="s">
        <v>2841</v>
      </c>
      <c r="J6" s="1032" t="s">
        <v>1041</v>
      </c>
      <c r="K6" s="1032" t="s">
        <v>2781</v>
      </c>
      <c r="L6" s="1032" t="s">
        <v>924</v>
      </c>
    </row>
    <row r="7" spans="1:12" s="1149" customFormat="1" ht="22.5" customHeight="1">
      <c r="A7" s="320" t="s">
        <v>723</v>
      </c>
      <c r="B7" s="1043" t="s">
        <v>1474</v>
      </c>
      <c r="C7" s="1030">
        <v>4</v>
      </c>
      <c r="D7" s="1030" t="s">
        <v>1627</v>
      </c>
      <c r="E7" s="1031">
        <v>0.7</v>
      </c>
      <c r="F7" s="1032" t="s">
        <v>1041</v>
      </c>
      <c r="G7" s="1032" t="s">
        <v>3128</v>
      </c>
      <c r="H7" s="1032" t="s">
        <v>3129</v>
      </c>
      <c r="I7" s="1032" t="s">
        <v>3130</v>
      </c>
      <c r="J7" s="1032" t="s">
        <v>1040</v>
      </c>
      <c r="K7" s="1032" t="s">
        <v>2781</v>
      </c>
      <c r="L7" s="1030" t="s">
        <v>2547</v>
      </c>
    </row>
    <row r="8" spans="1:12" s="1149" customFormat="1" ht="22.5" customHeight="1">
      <c r="A8" s="243" t="s">
        <v>724</v>
      </c>
      <c r="B8" s="1030"/>
      <c r="C8" s="1030"/>
      <c r="D8" s="1030"/>
      <c r="E8" s="1031"/>
      <c r="F8" s="1032"/>
      <c r="G8" s="1032"/>
      <c r="H8" s="1032"/>
      <c r="I8" s="1032"/>
      <c r="J8" s="1032"/>
      <c r="K8" s="1032"/>
      <c r="L8" s="1030"/>
    </row>
    <row r="9" spans="1:12" s="1149" customFormat="1" ht="22.5" customHeight="1">
      <c r="A9" s="320" t="s">
        <v>926</v>
      </c>
      <c r="B9" s="1038" t="s">
        <v>1474</v>
      </c>
      <c r="C9" s="1039">
        <v>3</v>
      </c>
      <c r="D9" s="1038" t="s">
        <v>1627</v>
      </c>
      <c r="E9" s="1039">
        <v>55</v>
      </c>
      <c r="F9" s="1032" t="s">
        <v>2841</v>
      </c>
      <c r="G9" s="1032" t="s">
        <v>1041</v>
      </c>
      <c r="H9" s="1032" t="s">
        <v>2842</v>
      </c>
      <c r="I9" s="1032" t="s">
        <v>3128</v>
      </c>
      <c r="J9" s="1032" t="s">
        <v>2796</v>
      </c>
      <c r="K9" s="1032" t="s">
        <v>2781</v>
      </c>
      <c r="L9" s="1030" t="s">
        <v>2547</v>
      </c>
    </row>
    <row r="10" spans="1:12" s="1149" customFormat="1" ht="22.5" customHeight="1">
      <c r="A10" s="1088" t="s">
        <v>725</v>
      </c>
      <c r="B10" s="1030" t="s">
        <v>1474</v>
      </c>
      <c r="C10" s="1030">
        <v>4</v>
      </c>
      <c r="D10" s="1030" t="s">
        <v>1627</v>
      </c>
      <c r="E10" s="1030">
        <v>80</v>
      </c>
      <c r="F10" s="1032" t="s">
        <v>3129</v>
      </c>
      <c r="G10" s="1032" t="s">
        <v>328</v>
      </c>
      <c r="H10" s="1032" t="s">
        <v>3130</v>
      </c>
      <c r="I10" s="1032" t="s">
        <v>2795</v>
      </c>
      <c r="J10" s="1032" t="s">
        <v>1040</v>
      </c>
      <c r="K10" s="1032" t="s">
        <v>2781</v>
      </c>
      <c r="L10" s="1030" t="s">
        <v>555</v>
      </c>
    </row>
    <row r="11" spans="1:12" s="1149" customFormat="1" ht="22.5" customHeight="1">
      <c r="A11" s="1088" t="s">
        <v>726</v>
      </c>
      <c r="B11" s="1030" t="s">
        <v>1474</v>
      </c>
      <c r="C11" s="1032" t="s">
        <v>2783</v>
      </c>
      <c r="D11" s="1032" t="s">
        <v>3130</v>
      </c>
      <c r="E11" s="1032" t="s">
        <v>1040</v>
      </c>
      <c r="F11" s="1061" t="s">
        <v>3130</v>
      </c>
      <c r="G11" s="1061" t="s">
        <v>2795</v>
      </c>
      <c r="H11" s="1061" t="s">
        <v>1040</v>
      </c>
      <c r="I11" s="1061" t="s">
        <v>325</v>
      </c>
      <c r="J11" s="1061" t="s">
        <v>1032</v>
      </c>
      <c r="K11" s="1061" t="s">
        <v>2781</v>
      </c>
      <c r="L11" s="1061" t="s">
        <v>555</v>
      </c>
    </row>
    <row r="12" spans="1:12" s="412" customFormat="1" ht="23.25" customHeight="1">
      <c r="A12" s="1147" t="s">
        <v>718</v>
      </c>
      <c r="B12" s="1043"/>
      <c r="C12" s="1418">
        <f>+C13+C14+C15+C16+C17+C18+C19+C21+C22+C24+C25+C26+C27</f>
        <v>30</v>
      </c>
      <c r="D12" s="1043"/>
      <c r="E12" s="1043"/>
      <c r="F12" s="216"/>
      <c r="G12" s="216"/>
      <c r="H12" s="216"/>
      <c r="I12" s="216"/>
      <c r="J12" s="216"/>
      <c r="K12" s="216"/>
      <c r="L12" s="1059"/>
    </row>
    <row r="13" spans="1:12" s="1149" customFormat="1" ht="22.5" customHeight="1">
      <c r="A13" s="216" t="s">
        <v>728</v>
      </c>
      <c r="B13" s="1074" t="s">
        <v>1474</v>
      </c>
      <c r="C13" s="1032" t="s">
        <v>2783</v>
      </c>
      <c r="D13" s="1074">
        <v>0.76</v>
      </c>
      <c r="E13" s="1074">
        <v>0.8</v>
      </c>
      <c r="F13" s="1044" t="s">
        <v>2796</v>
      </c>
      <c r="G13" s="1044" t="s">
        <v>3129</v>
      </c>
      <c r="H13" s="1044" t="s">
        <v>328</v>
      </c>
      <c r="I13" s="1044" t="s">
        <v>3130</v>
      </c>
      <c r="J13" s="1044" t="s">
        <v>2795</v>
      </c>
      <c r="K13" s="1044" t="s">
        <v>2782</v>
      </c>
      <c r="L13" s="1054" t="s">
        <v>1782</v>
      </c>
    </row>
    <row r="14" spans="1:12" s="1149" customFormat="1" ht="22.5" customHeight="1">
      <c r="A14" s="1076" t="s">
        <v>2582</v>
      </c>
      <c r="B14" s="1043" t="s">
        <v>1474</v>
      </c>
      <c r="C14" s="1032" t="s">
        <v>2782</v>
      </c>
      <c r="D14" s="1052">
        <v>0.72</v>
      </c>
      <c r="E14" s="1031">
        <v>0.8</v>
      </c>
      <c r="F14" s="1032" t="s">
        <v>2796</v>
      </c>
      <c r="G14" s="1032" t="s">
        <v>3129</v>
      </c>
      <c r="H14" s="1032" t="s">
        <v>328</v>
      </c>
      <c r="I14" s="1032" t="s">
        <v>3130</v>
      </c>
      <c r="J14" s="1032" t="s">
        <v>2795</v>
      </c>
      <c r="K14" s="1032" t="s">
        <v>2782</v>
      </c>
      <c r="L14" s="1247" t="s">
        <v>2936</v>
      </c>
    </row>
    <row r="15" spans="1:12" s="1149" customFormat="1" ht="22.5" customHeight="1">
      <c r="A15" s="320" t="s">
        <v>729</v>
      </c>
      <c r="B15" s="1055" t="s">
        <v>780</v>
      </c>
      <c r="C15" s="1032" t="s">
        <v>2783</v>
      </c>
      <c r="D15" s="1055" t="s">
        <v>1545</v>
      </c>
      <c r="E15" s="1031" t="s">
        <v>1546</v>
      </c>
      <c r="F15" s="1032"/>
      <c r="G15" s="1032"/>
      <c r="H15" s="1032"/>
      <c r="I15" s="1032"/>
      <c r="J15" s="1032"/>
      <c r="K15" s="1032"/>
      <c r="L15" s="1030" t="s">
        <v>2185</v>
      </c>
    </row>
    <row r="16" spans="1:12" s="1149" customFormat="1" ht="22.5" customHeight="1">
      <c r="A16" s="1053" t="s">
        <v>1027</v>
      </c>
      <c r="B16" s="1090" t="s">
        <v>1476</v>
      </c>
      <c r="C16" s="1032" t="s">
        <v>2782</v>
      </c>
      <c r="D16" s="1058">
        <v>0.6</v>
      </c>
      <c r="E16" s="1058">
        <v>0.5</v>
      </c>
      <c r="F16" s="1061" t="s">
        <v>2803</v>
      </c>
      <c r="G16" s="1061" t="s">
        <v>2804</v>
      </c>
      <c r="H16" s="1061" t="s">
        <v>2800</v>
      </c>
      <c r="I16" s="1061" t="s">
        <v>2801</v>
      </c>
      <c r="J16" s="1061" t="s">
        <v>2802</v>
      </c>
      <c r="K16" s="1061" t="s">
        <v>2782</v>
      </c>
      <c r="L16" s="1061" t="s">
        <v>421</v>
      </c>
    </row>
    <row r="17" spans="1:12" s="1149" customFormat="1" ht="22.5" customHeight="1">
      <c r="A17" s="1062" t="s">
        <v>2331</v>
      </c>
      <c r="B17" s="1055" t="s">
        <v>780</v>
      </c>
      <c r="C17" s="1032" t="s">
        <v>2782</v>
      </c>
      <c r="D17" s="1055" t="s">
        <v>1316</v>
      </c>
      <c r="E17" s="1031" t="s">
        <v>1551</v>
      </c>
      <c r="F17" s="1032" t="s">
        <v>600</v>
      </c>
      <c r="G17" s="1032" t="s">
        <v>599</v>
      </c>
      <c r="H17" s="1032" t="s">
        <v>2783</v>
      </c>
      <c r="I17" s="1032" t="s">
        <v>2782</v>
      </c>
      <c r="J17" s="1032" t="s">
        <v>2781</v>
      </c>
      <c r="K17" s="1032" t="s">
        <v>2782</v>
      </c>
      <c r="L17" s="1030" t="s">
        <v>2547</v>
      </c>
    </row>
    <row r="18" spans="1:12" s="1149" customFormat="1" ht="22.5" customHeight="1">
      <c r="A18" s="320" t="s">
        <v>1277</v>
      </c>
      <c r="B18" s="1090" t="s">
        <v>781</v>
      </c>
      <c r="C18" s="1032" t="s">
        <v>2783</v>
      </c>
      <c r="D18" s="1063">
        <f>3/179*1000</f>
        <v>16.75977653631285</v>
      </c>
      <c r="E18" s="1039">
        <v>9</v>
      </c>
      <c r="F18" s="1032" t="s">
        <v>2810</v>
      </c>
      <c r="G18" s="1032" t="s">
        <v>2816</v>
      </c>
      <c r="H18" s="1032" t="s">
        <v>2815</v>
      </c>
      <c r="I18" s="1032" t="s">
        <v>2814</v>
      </c>
      <c r="J18" s="1032" t="s">
        <v>2813</v>
      </c>
      <c r="K18" s="1032" t="s">
        <v>2782</v>
      </c>
      <c r="L18" s="1030" t="s">
        <v>2332</v>
      </c>
    </row>
    <row r="19" spans="1:12" s="1149" customFormat="1" ht="22.5" customHeight="1">
      <c r="A19" s="320" t="s">
        <v>730</v>
      </c>
      <c r="B19" s="1030" t="s">
        <v>1474</v>
      </c>
      <c r="C19" s="1032" t="s">
        <v>2782</v>
      </c>
      <c r="D19" s="1030"/>
      <c r="E19" s="1030" t="s">
        <v>3202</v>
      </c>
      <c r="F19" s="1032" t="s">
        <v>2826</v>
      </c>
      <c r="G19" s="1032" t="s">
        <v>2823</v>
      </c>
      <c r="H19" s="1032" t="s">
        <v>2814</v>
      </c>
      <c r="I19" s="1032" t="s">
        <v>2811</v>
      </c>
      <c r="J19" s="1032" t="s">
        <v>599</v>
      </c>
      <c r="K19" s="1032" t="s">
        <v>2782</v>
      </c>
      <c r="L19" s="1030" t="s">
        <v>2547</v>
      </c>
    </row>
    <row r="20" spans="1:12" s="1149" customFormat="1" ht="22.5" customHeight="1">
      <c r="A20" s="243" t="s">
        <v>731</v>
      </c>
      <c r="B20" s="1030"/>
      <c r="C20" s="1032"/>
      <c r="D20" s="1030"/>
      <c r="E20" s="1030"/>
      <c r="F20" s="1032"/>
      <c r="G20" s="1032"/>
      <c r="H20" s="1032"/>
      <c r="I20" s="1032"/>
      <c r="J20" s="1032"/>
      <c r="K20" s="1032"/>
      <c r="L20" s="1030"/>
    </row>
    <row r="21" spans="1:12" s="1149" customFormat="1" ht="22.5" customHeight="1">
      <c r="A21" s="320" t="s">
        <v>2234</v>
      </c>
      <c r="B21" s="1090" t="s">
        <v>781</v>
      </c>
      <c r="C21" s="1032" t="s">
        <v>2783</v>
      </c>
      <c r="D21" s="1039">
        <v>23</v>
      </c>
      <c r="E21" s="1030">
        <v>20</v>
      </c>
      <c r="F21" s="1032" t="s">
        <v>2824</v>
      </c>
      <c r="G21" s="1032" t="s">
        <v>2825</v>
      </c>
      <c r="H21" s="1032" t="s">
        <v>2826</v>
      </c>
      <c r="I21" s="1032" t="s">
        <v>2816</v>
      </c>
      <c r="J21" s="1032" t="s">
        <v>2823</v>
      </c>
      <c r="K21" s="1032" t="s">
        <v>2782</v>
      </c>
      <c r="L21" s="1030" t="s">
        <v>2332</v>
      </c>
    </row>
    <row r="22" spans="1:12" s="1149" customFormat="1" ht="22.5" customHeight="1">
      <c r="A22" s="320" t="s">
        <v>722</v>
      </c>
      <c r="B22" s="1055" t="s">
        <v>1474</v>
      </c>
      <c r="C22" s="1032" t="s">
        <v>2782</v>
      </c>
      <c r="D22" s="1057"/>
      <c r="E22" s="1061" t="s">
        <v>3195</v>
      </c>
      <c r="F22" s="1083" t="s">
        <v>2812</v>
      </c>
      <c r="G22" s="1083" t="s">
        <v>3192</v>
      </c>
      <c r="H22" s="1083" t="s">
        <v>600</v>
      </c>
      <c r="I22" s="1083" t="s">
        <v>599</v>
      </c>
      <c r="J22" s="1083" t="s">
        <v>2783</v>
      </c>
      <c r="K22" s="1061" t="s">
        <v>2782</v>
      </c>
      <c r="L22" s="1030" t="s">
        <v>442</v>
      </c>
    </row>
    <row r="23" spans="1:12" s="1149" customFormat="1" ht="22.5" customHeight="1">
      <c r="A23" s="320" t="s">
        <v>732</v>
      </c>
      <c r="B23" s="1057"/>
      <c r="C23" s="1032"/>
      <c r="D23" s="1057"/>
      <c r="E23" s="1057"/>
      <c r="F23" s="1065"/>
      <c r="G23" s="1065"/>
      <c r="H23" s="1065"/>
      <c r="I23" s="1065"/>
      <c r="J23" s="1065"/>
      <c r="K23" s="1065"/>
      <c r="L23" s="1083"/>
    </row>
    <row r="24" spans="1:12" s="1149" customFormat="1" ht="22.5" customHeight="1">
      <c r="A24" s="320" t="s">
        <v>721</v>
      </c>
      <c r="B24" s="1067"/>
      <c r="C24" s="1032" t="s">
        <v>2782</v>
      </c>
      <c r="D24" s="1067">
        <v>0.64</v>
      </c>
      <c r="E24" s="1068">
        <v>0.5</v>
      </c>
      <c r="F24" s="1032" t="s">
        <v>2803</v>
      </c>
      <c r="G24" s="1032" t="s">
        <v>2804</v>
      </c>
      <c r="H24" s="1032" t="s">
        <v>2800</v>
      </c>
      <c r="I24" s="1032" t="s">
        <v>2801</v>
      </c>
      <c r="J24" s="1032" t="s">
        <v>2802</v>
      </c>
      <c r="K24" s="1032" t="s">
        <v>2782</v>
      </c>
      <c r="L24" s="1265" t="s">
        <v>2547</v>
      </c>
    </row>
    <row r="25" spans="1:12" s="1149" customFormat="1" ht="21" customHeight="1">
      <c r="A25" s="320" t="s">
        <v>2334</v>
      </c>
      <c r="B25" s="1055"/>
      <c r="C25" s="1032" t="s">
        <v>2782</v>
      </c>
      <c r="D25" s="1055">
        <v>0.0109</v>
      </c>
      <c r="E25" s="1031">
        <v>0.01</v>
      </c>
      <c r="F25" s="1032" t="s">
        <v>2806</v>
      </c>
      <c r="G25" s="1032" t="s">
        <v>2859</v>
      </c>
      <c r="H25" s="1032" t="s">
        <v>2781</v>
      </c>
      <c r="I25" s="1032" t="s">
        <v>2849</v>
      </c>
      <c r="J25" s="1032" t="s">
        <v>2805</v>
      </c>
      <c r="K25" s="1032" t="s">
        <v>2782</v>
      </c>
      <c r="L25" s="1265" t="s">
        <v>2547</v>
      </c>
    </row>
    <row r="26" spans="1:12" s="1149" customFormat="1" ht="22.5" customHeight="1">
      <c r="A26" s="243" t="s">
        <v>1074</v>
      </c>
      <c r="B26" s="1030" t="s">
        <v>1474</v>
      </c>
      <c r="C26" s="1032" t="s">
        <v>2782</v>
      </c>
      <c r="D26" s="1030">
        <v>100</v>
      </c>
      <c r="E26" s="1030">
        <v>100</v>
      </c>
      <c r="F26" s="1032" t="s">
        <v>3130</v>
      </c>
      <c r="G26" s="1032" t="s">
        <v>2795</v>
      </c>
      <c r="H26" s="1032" t="s">
        <v>1040</v>
      </c>
      <c r="I26" s="1032" t="s">
        <v>325</v>
      </c>
      <c r="J26" s="1032" t="s">
        <v>1032</v>
      </c>
      <c r="K26" s="1032" t="s">
        <v>2782</v>
      </c>
      <c r="L26" s="1030" t="s">
        <v>2547</v>
      </c>
    </row>
    <row r="27" spans="1:12" s="1149" customFormat="1" ht="22.5" customHeight="1">
      <c r="A27" s="1076" t="s">
        <v>733</v>
      </c>
      <c r="B27" s="1032" t="s">
        <v>788</v>
      </c>
      <c r="C27" s="1032" t="s">
        <v>2782</v>
      </c>
      <c r="D27" s="1032" t="s">
        <v>3151</v>
      </c>
      <c r="E27" s="1032" t="s">
        <v>3150</v>
      </c>
      <c r="F27" s="1071" t="s">
        <v>2827</v>
      </c>
      <c r="G27" s="1071" t="s">
        <v>2813</v>
      </c>
      <c r="H27" s="1071" t="s">
        <v>2811</v>
      </c>
      <c r="I27" s="1071" t="s">
        <v>2812</v>
      </c>
      <c r="J27" s="1071" t="s">
        <v>3192</v>
      </c>
      <c r="K27" s="1044" t="s">
        <v>2782</v>
      </c>
      <c r="L27" s="1416" t="s">
        <v>2335</v>
      </c>
    </row>
    <row r="28" spans="1:12" s="412" customFormat="1" ht="23.25" customHeight="1">
      <c r="A28" s="1147" t="s">
        <v>719</v>
      </c>
      <c r="B28" s="1043"/>
      <c r="C28" s="1417">
        <f>+C29+C30+C31+C32+C33+C34+C35+C36</f>
        <v>30</v>
      </c>
      <c r="D28" s="1043"/>
      <c r="E28" s="1043"/>
      <c r="F28" s="216"/>
      <c r="G28" s="216"/>
      <c r="H28" s="216"/>
      <c r="I28" s="216"/>
      <c r="J28" s="216"/>
      <c r="K28" s="216"/>
      <c r="L28" s="1059"/>
    </row>
    <row r="29" spans="1:12" s="1149" customFormat="1" ht="22.5" customHeight="1">
      <c r="A29" s="216" t="s">
        <v>2179</v>
      </c>
      <c r="B29" s="1043" t="s">
        <v>783</v>
      </c>
      <c r="C29" s="1043">
        <v>5</v>
      </c>
      <c r="D29" s="1043">
        <v>2.39</v>
      </c>
      <c r="E29" s="1043">
        <v>3</v>
      </c>
      <c r="F29" s="1044" t="s">
        <v>3187</v>
      </c>
      <c r="G29" s="1044" t="s">
        <v>3188</v>
      </c>
      <c r="H29" s="1044" t="s">
        <v>3189</v>
      </c>
      <c r="I29" s="1044" t="s">
        <v>3186</v>
      </c>
      <c r="J29" s="1044" t="s">
        <v>2783</v>
      </c>
      <c r="K29" s="1044">
        <v>3</v>
      </c>
      <c r="L29" s="1054" t="s">
        <v>2336</v>
      </c>
    </row>
    <row r="30" spans="1:12" s="1149" customFormat="1" ht="22.5" customHeight="1">
      <c r="A30" s="320" t="s">
        <v>734</v>
      </c>
      <c r="B30" s="1091" t="s">
        <v>784</v>
      </c>
      <c r="C30" s="1043">
        <v>3</v>
      </c>
      <c r="D30" s="1043">
        <v>1.63</v>
      </c>
      <c r="E30" s="1043">
        <v>1.53</v>
      </c>
      <c r="F30" s="1032" t="s">
        <v>3148</v>
      </c>
      <c r="G30" s="1032" t="s">
        <v>2782</v>
      </c>
      <c r="H30" s="1032" t="s">
        <v>3147</v>
      </c>
      <c r="I30" s="1032" t="s">
        <v>2781</v>
      </c>
      <c r="J30" s="1032" t="s">
        <v>2800</v>
      </c>
      <c r="K30" s="1032" t="s">
        <v>2783</v>
      </c>
      <c r="L30" s="1061" t="s">
        <v>555</v>
      </c>
    </row>
    <row r="31" spans="1:12" s="1149" customFormat="1" ht="22.5" customHeight="1">
      <c r="A31" s="1076" t="s">
        <v>735</v>
      </c>
      <c r="B31" s="1061" t="s">
        <v>1474</v>
      </c>
      <c r="C31" s="1061" t="s">
        <v>599</v>
      </c>
      <c r="D31" s="1061" t="s">
        <v>1627</v>
      </c>
      <c r="E31" s="1061" t="s">
        <v>3128</v>
      </c>
      <c r="F31" s="1032" t="s">
        <v>1043</v>
      </c>
      <c r="G31" s="1032" t="s">
        <v>1041</v>
      </c>
      <c r="H31" s="1032" t="s">
        <v>3128</v>
      </c>
      <c r="I31" s="1032" t="s">
        <v>3129</v>
      </c>
      <c r="J31" s="1032" t="s">
        <v>3130</v>
      </c>
      <c r="K31" s="1032" t="s">
        <v>2783</v>
      </c>
      <c r="L31" s="1030" t="s">
        <v>593</v>
      </c>
    </row>
    <row r="32" spans="1:12" s="1149" customFormat="1" ht="22.5" customHeight="1">
      <c r="A32" s="216" t="s">
        <v>1143</v>
      </c>
      <c r="B32" s="1074" t="s">
        <v>1474</v>
      </c>
      <c r="C32" s="1061" t="s">
        <v>599</v>
      </c>
      <c r="D32" s="1074">
        <v>-0.18</v>
      </c>
      <c r="E32" s="1074">
        <v>0.15</v>
      </c>
      <c r="F32" s="1071" t="s">
        <v>2812</v>
      </c>
      <c r="G32" s="1071" t="s">
        <v>2813</v>
      </c>
      <c r="H32" s="1071" t="s">
        <v>3161</v>
      </c>
      <c r="I32" s="1071" t="s">
        <v>2845</v>
      </c>
      <c r="J32" s="1071" t="s">
        <v>2815</v>
      </c>
      <c r="K32" s="1044" t="s">
        <v>2783</v>
      </c>
      <c r="L32" s="1054" t="s">
        <v>1781</v>
      </c>
    </row>
    <row r="33" spans="1:12" s="1149" customFormat="1" ht="22.5" customHeight="1">
      <c r="A33" s="216" t="s">
        <v>2117</v>
      </c>
      <c r="B33" s="1074" t="s">
        <v>1474</v>
      </c>
      <c r="C33" s="1061" t="s">
        <v>2782</v>
      </c>
      <c r="D33" s="1043" t="s">
        <v>1627</v>
      </c>
      <c r="E33" s="1074">
        <v>0.7</v>
      </c>
      <c r="F33" s="1044" t="s">
        <v>1041</v>
      </c>
      <c r="G33" s="1044" t="s">
        <v>3128</v>
      </c>
      <c r="H33" s="1044" t="s">
        <v>3129</v>
      </c>
      <c r="I33" s="1044" t="s">
        <v>3130</v>
      </c>
      <c r="J33" s="1044" t="s">
        <v>1040</v>
      </c>
      <c r="K33" s="1044" t="s">
        <v>2783</v>
      </c>
      <c r="L33" s="1054" t="s">
        <v>30</v>
      </c>
    </row>
    <row r="34" spans="1:12" s="1149" customFormat="1" ht="22.5" customHeight="1">
      <c r="A34" s="216" t="s">
        <v>2118</v>
      </c>
      <c r="B34" s="1074" t="s">
        <v>1474</v>
      </c>
      <c r="C34" s="1061" t="s">
        <v>599</v>
      </c>
      <c r="D34" s="1043" t="s">
        <v>1627</v>
      </c>
      <c r="E34" s="1074">
        <v>0.8</v>
      </c>
      <c r="F34" s="1071" t="s">
        <v>3128</v>
      </c>
      <c r="G34" s="1071" t="s">
        <v>3129</v>
      </c>
      <c r="H34" s="1071" t="s">
        <v>3130</v>
      </c>
      <c r="I34" s="1071" t="s">
        <v>1040</v>
      </c>
      <c r="J34" s="1071" t="s">
        <v>1032</v>
      </c>
      <c r="K34" s="1044" t="s">
        <v>2783</v>
      </c>
      <c r="L34" s="1054" t="s">
        <v>1785</v>
      </c>
    </row>
    <row r="35" spans="1:12" s="1149" customFormat="1" ht="22.5" customHeight="1">
      <c r="A35" s="1075" t="s">
        <v>2120</v>
      </c>
      <c r="B35" s="1032" t="s">
        <v>1473</v>
      </c>
      <c r="C35" s="1061" t="s">
        <v>599</v>
      </c>
      <c r="D35" s="1032" t="s">
        <v>1627</v>
      </c>
      <c r="E35" s="1032" t="s">
        <v>600</v>
      </c>
      <c r="F35" s="1032" t="s">
        <v>2781</v>
      </c>
      <c r="G35" s="1032" t="s">
        <v>2782</v>
      </c>
      <c r="H35" s="1032" t="s">
        <v>2783</v>
      </c>
      <c r="I35" s="1032" t="s">
        <v>599</v>
      </c>
      <c r="J35" s="1032" t="s">
        <v>600</v>
      </c>
      <c r="K35" s="1032" t="s">
        <v>2783</v>
      </c>
      <c r="L35" s="1032" t="s">
        <v>1921</v>
      </c>
    </row>
    <row r="36" spans="1:12" s="1149" customFormat="1" ht="22.5" customHeight="1">
      <c r="A36" s="1076" t="s">
        <v>2924</v>
      </c>
      <c r="B36" s="1032" t="s">
        <v>1474</v>
      </c>
      <c r="C36" s="1061" t="s">
        <v>599</v>
      </c>
      <c r="D36" s="1032" t="s">
        <v>327</v>
      </c>
      <c r="E36" s="1032" t="s">
        <v>328</v>
      </c>
      <c r="F36" s="1032" t="s">
        <v>2796</v>
      </c>
      <c r="G36" s="1032" t="s">
        <v>3129</v>
      </c>
      <c r="H36" s="1032" t="s">
        <v>328</v>
      </c>
      <c r="I36" s="1032" t="s">
        <v>3130</v>
      </c>
      <c r="J36" s="1032" t="s">
        <v>2795</v>
      </c>
      <c r="K36" s="1032" t="s">
        <v>2783</v>
      </c>
      <c r="L36" s="1032" t="s">
        <v>2121</v>
      </c>
    </row>
    <row r="37" spans="1:12" s="412" customFormat="1" ht="31.5" customHeight="1">
      <c r="A37" s="1148" t="s">
        <v>720</v>
      </c>
      <c r="B37" s="1043"/>
      <c r="C37" s="1417">
        <f>+C38+C39+C40+C41+C42</f>
        <v>20</v>
      </c>
      <c r="D37" s="1043"/>
      <c r="E37" s="1043"/>
      <c r="F37" s="216"/>
      <c r="G37" s="216"/>
      <c r="H37" s="216"/>
      <c r="I37" s="216"/>
      <c r="J37" s="216"/>
      <c r="K37" s="216"/>
      <c r="L37" s="1059"/>
    </row>
    <row r="38" spans="1:12" s="1149" customFormat="1" ht="22.5" customHeight="1">
      <c r="A38" s="1088" t="s">
        <v>2122</v>
      </c>
      <c r="B38" s="1032" t="s">
        <v>1474</v>
      </c>
      <c r="C38" s="1032" t="s">
        <v>599</v>
      </c>
      <c r="D38" s="1032" t="s">
        <v>1627</v>
      </c>
      <c r="E38" s="1032" t="s">
        <v>588</v>
      </c>
      <c r="F38" s="1032" t="s">
        <v>3129</v>
      </c>
      <c r="G38" s="1032" t="s">
        <v>328</v>
      </c>
      <c r="H38" s="1032" t="s">
        <v>3130</v>
      </c>
      <c r="I38" s="1032" t="s">
        <v>2795</v>
      </c>
      <c r="J38" s="1032" t="s">
        <v>1040</v>
      </c>
      <c r="K38" s="1032" t="s">
        <v>599</v>
      </c>
      <c r="L38" s="1032" t="s">
        <v>2123</v>
      </c>
    </row>
    <row r="39" spans="1:12" s="1149" customFormat="1" ht="22.5" customHeight="1">
      <c r="A39" s="1088" t="s">
        <v>736</v>
      </c>
      <c r="B39" s="1032"/>
      <c r="C39" s="1032" t="s">
        <v>2783</v>
      </c>
      <c r="D39" s="1032" t="s">
        <v>1627</v>
      </c>
      <c r="E39" s="1084" t="s">
        <v>2800</v>
      </c>
      <c r="F39" s="1083" t="s">
        <v>2849</v>
      </c>
      <c r="G39" s="1083" t="s">
        <v>2803</v>
      </c>
      <c r="H39" s="1083" t="s">
        <v>2800</v>
      </c>
      <c r="I39" s="1083" t="s">
        <v>2802</v>
      </c>
      <c r="J39" s="1083" t="s">
        <v>1488</v>
      </c>
      <c r="K39" s="1061" t="s">
        <v>599</v>
      </c>
      <c r="L39" s="1032" t="s">
        <v>3112</v>
      </c>
    </row>
    <row r="40" spans="1:12" s="1149" customFormat="1" ht="22.5" customHeight="1">
      <c r="A40" s="1075" t="s">
        <v>2926</v>
      </c>
      <c r="B40" s="1032" t="s">
        <v>1474</v>
      </c>
      <c r="C40" s="1032" t="s">
        <v>600</v>
      </c>
      <c r="D40" s="1032" t="s">
        <v>1627</v>
      </c>
      <c r="E40" s="1032" t="s">
        <v>3128</v>
      </c>
      <c r="F40" s="1032" t="s">
        <v>1041</v>
      </c>
      <c r="G40" s="1032" t="s">
        <v>2842</v>
      </c>
      <c r="H40" s="1032" t="s">
        <v>3128</v>
      </c>
      <c r="I40" s="1032" t="s">
        <v>2796</v>
      </c>
      <c r="J40" s="1032" t="s">
        <v>3129</v>
      </c>
      <c r="K40" s="1032" t="s">
        <v>599</v>
      </c>
      <c r="L40" s="1032" t="s">
        <v>1928</v>
      </c>
    </row>
    <row r="41" spans="1:12" s="1149" customFormat="1" ht="22.5" customHeight="1">
      <c r="A41" s="1076" t="s">
        <v>2126</v>
      </c>
      <c r="B41" s="1032" t="s">
        <v>1474</v>
      </c>
      <c r="C41" s="1032" t="s">
        <v>599</v>
      </c>
      <c r="D41" s="1032" t="s">
        <v>1627</v>
      </c>
      <c r="E41" s="1086" t="s">
        <v>3128</v>
      </c>
      <c r="F41" s="1085" t="s">
        <v>1041</v>
      </c>
      <c r="G41" s="1085" t="s">
        <v>2842</v>
      </c>
      <c r="H41" s="1085" t="s">
        <v>3128</v>
      </c>
      <c r="I41" s="1085" t="s">
        <v>2796</v>
      </c>
      <c r="J41" s="1085" t="s">
        <v>3129</v>
      </c>
      <c r="K41" s="1085" t="s">
        <v>599</v>
      </c>
      <c r="L41" s="1032" t="s">
        <v>1928</v>
      </c>
    </row>
    <row r="42" spans="1:12" s="1149" customFormat="1" ht="22.5" customHeight="1">
      <c r="A42" s="1076" t="s">
        <v>737</v>
      </c>
      <c r="B42" s="1032" t="s">
        <v>1474</v>
      </c>
      <c r="C42" s="1032" t="s">
        <v>599</v>
      </c>
      <c r="D42" s="1032" t="s">
        <v>1627</v>
      </c>
      <c r="E42" s="1086" t="s">
        <v>1040</v>
      </c>
      <c r="F42" s="1032" t="s">
        <v>3130</v>
      </c>
      <c r="G42" s="1032" t="s">
        <v>2795</v>
      </c>
      <c r="H42" s="1032" t="s">
        <v>1040</v>
      </c>
      <c r="I42" s="1032" t="s">
        <v>325</v>
      </c>
      <c r="J42" s="1032" t="s">
        <v>1032</v>
      </c>
      <c r="K42" s="1032" t="s">
        <v>599</v>
      </c>
      <c r="L42" s="1032" t="s">
        <v>1928</v>
      </c>
    </row>
  </sheetData>
  <sheetProtection/>
  <mergeCells count="9">
    <mergeCell ref="A1:L1"/>
    <mergeCell ref="A2:A3"/>
    <mergeCell ref="L2:L3"/>
    <mergeCell ref="E2:E3"/>
    <mergeCell ref="B2:B3"/>
    <mergeCell ref="K2:K3"/>
    <mergeCell ref="C2:C3"/>
    <mergeCell ref="F2:J2"/>
    <mergeCell ref="D2:D3"/>
  </mergeCells>
  <printOptions/>
  <pageMargins left="0.6299212598425197" right="0.5905511811023623" top="0.984251968503937" bottom="0.15748031496062992" header="0.31496062992125984" footer="0.1968503937007874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F2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9.00390625" style="36" customWidth="1"/>
    <col min="2" max="2" width="38.00390625" style="36" customWidth="1"/>
    <col min="3" max="3" width="45.28125" style="36" customWidth="1"/>
    <col min="4" max="4" width="12.140625" style="36" customWidth="1"/>
    <col min="5" max="5" width="10.28125" style="36" customWidth="1"/>
    <col min="6" max="6" width="9.8515625" style="36" customWidth="1"/>
    <col min="7" max="16384" width="9.140625" style="36" customWidth="1"/>
  </cols>
  <sheetData>
    <row r="1" spans="1:6" ht="23.25">
      <c r="A1" s="1563" t="s">
        <v>2459</v>
      </c>
      <c r="B1" s="1563"/>
      <c r="C1" s="1563"/>
      <c r="D1" s="1563"/>
      <c r="E1" s="1563"/>
      <c r="F1" s="1563"/>
    </row>
    <row r="2" spans="1:3" ht="23.25">
      <c r="A2" s="36" t="s">
        <v>2460</v>
      </c>
      <c r="C2" s="36" t="s">
        <v>3152</v>
      </c>
    </row>
    <row r="3" spans="1:6" s="504" customFormat="1" ht="47.25" customHeight="1">
      <c r="A3" s="80" t="s">
        <v>3153</v>
      </c>
      <c r="B3" s="468" t="s">
        <v>3154</v>
      </c>
      <c r="C3" s="468" t="s">
        <v>3155</v>
      </c>
      <c r="D3" s="505" t="s">
        <v>3156</v>
      </c>
      <c r="E3" s="505" t="s">
        <v>2461</v>
      </c>
      <c r="F3" s="505" t="s">
        <v>2462</v>
      </c>
    </row>
    <row r="4" spans="1:6" s="40" customFormat="1" ht="21">
      <c r="A4" s="211" t="s">
        <v>2463</v>
      </c>
      <c r="B4" s="211" t="s">
        <v>3119</v>
      </c>
      <c r="C4" s="211"/>
      <c r="D4" s="211"/>
      <c r="E4" s="211"/>
      <c r="F4" s="211"/>
    </row>
    <row r="5" spans="1:6" s="40" customFormat="1" ht="21">
      <c r="A5" s="216"/>
      <c r="B5" s="62" t="s">
        <v>899</v>
      </c>
      <c r="C5" s="216"/>
      <c r="D5" s="216"/>
      <c r="E5" s="216"/>
      <c r="F5" s="216"/>
    </row>
    <row r="6" spans="1:6" s="40" customFormat="1" ht="23.25">
      <c r="A6" s="216"/>
      <c r="B6" s="63" t="s">
        <v>900</v>
      </c>
      <c r="C6" s="216"/>
      <c r="D6" s="216"/>
      <c r="E6" s="216"/>
      <c r="F6" s="216"/>
    </row>
    <row r="7" spans="1:6" s="40" customFormat="1" ht="42">
      <c r="A7" s="216"/>
      <c r="B7" s="65" t="s">
        <v>907</v>
      </c>
      <c r="C7" s="216"/>
      <c r="D7" s="216"/>
      <c r="E7" s="216"/>
      <c r="F7" s="216"/>
    </row>
    <row r="8" spans="1:6" s="40" customFormat="1" ht="21">
      <c r="A8" s="216"/>
      <c r="B8" s="65" t="s">
        <v>3121</v>
      </c>
      <c r="C8" s="216"/>
      <c r="D8" s="216"/>
      <c r="E8" s="216"/>
      <c r="F8" s="216"/>
    </row>
    <row r="9" spans="1:6" s="40" customFormat="1" ht="42">
      <c r="A9" s="216"/>
      <c r="B9" s="67" t="s">
        <v>2472</v>
      </c>
      <c r="C9" s="216"/>
      <c r="D9" s="216"/>
      <c r="E9" s="216"/>
      <c r="F9" s="216"/>
    </row>
    <row r="10" spans="1:6" s="40" customFormat="1" ht="21">
      <c r="A10" s="216"/>
      <c r="B10" s="65" t="s">
        <v>2473</v>
      </c>
      <c r="C10" s="216"/>
      <c r="D10" s="216"/>
      <c r="E10" s="216"/>
      <c r="F10" s="216"/>
    </row>
    <row r="11" spans="1:6" s="40" customFormat="1" ht="21">
      <c r="A11" s="216"/>
      <c r="B11" s="67"/>
      <c r="C11" s="216"/>
      <c r="D11" s="216"/>
      <c r="E11" s="216"/>
      <c r="F11" s="216"/>
    </row>
    <row r="12" spans="1:6" s="40" customFormat="1" ht="42">
      <c r="A12" s="216"/>
      <c r="B12" s="72" t="s">
        <v>3122</v>
      </c>
      <c r="C12" s="216"/>
      <c r="D12" s="216"/>
      <c r="E12" s="216"/>
      <c r="F12" s="216"/>
    </row>
    <row r="13" spans="1:6" s="40" customFormat="1" ht="63">
      <c r="A13" s="216"/>
      <c r="B13" s="62" t="s">
        <v>675</v>
      </c>
      <c r="C13" s="216"/>
      <c r="D13" s="216"/>
      <c r="E13" s="216"/>
      <c r="F13" s="216"/>
    </row>
    <row r="14" spans="1:6" s="40" customFormat="1" ht="21">
      <c r="A14" s="216"/>
      <c r="B14" s="77" t="s">
        <v>2011</v>
      </c>
      <c r="C14" s="216"/>
      <c r="D14" s="216"/>
      <c r="E14" s="216"/>
      <c r="F14" s="216"/>
    </row>
    <row r="15" spans="1:6" s="40" customFormat="1" ht="42">
      <c r="A15" s="216" t="s">
        <v>2465</v>
      </c>
      <c r="B15" s="80" t="s">
        <v>2013</v>
      </c>
      <c r="C15" s="216"/>
      <c r="D15" s="216"/>
      <c r="E15" s="216"/>
      <c r="F15" s="216"/>
    </row>
    <row r="16" spans="1:6" s="40" customFormat="1" ht="21">
      <c r="A16" s="216" t="s">
        <v>2464</v>
      </c>
      <c r="B16" s="83" t="s">
        <v>908</v>
      </c>
      <c r="C16" s="216"/>
      <c r="D16" s="216"/>
      <c r="E16" s="216"/>
      <c r="F16" s="216"/>
    </row>
    <row r="17" spans="1:6" s="40" customFormat="1" ht="63">
      <c r="A17" s="216"/>
      <c r="B17" s="67" t="s">
        <v>2016</v>
      </c>
      <c r="C17" s="216"/>
      <c r="D17" s="216"/>
      <c r="E17" s="216"/>
      <c r="F17" s="216"/>
    </row>
    <row r="18" spans="1:6" s="40" customFormat="1" ht="21">
      <c r="A18" s="216"/>
      <c r="B18" s="216"/>
      <c r="C18" s="216"/>
      <c r="D18" s="216"/>
      <c r="E18" s="216"/>
      <c r="F18" s="216"/>
    </row>
    <row r="19" spans="1:6" s="40" customFormat="1" ht="21">
      <c r="A19" s="216"/>
      <c r="B19" s="216"/>
      <c r="C19" s="216"/>
      <c r="D19" s="216"/>
      <c r="E19" s="216"/>
      <c r="F19" s="216"/>
    </row>
    <row r="20" spans="1:6" s="40" customFormat="1" ht="21">
      <c r="A20" s="261"/>
      <c r="B20" s="261"/>
      <c r="C20" s="261"/>
      <c r="D20" s="261"/>
      <c r="E20" s="261"/>
      <c r="F20" s="261"/>
    </row>
    <row r="21" s="40" customFormat="1" ht="21"/>
    <row r="22" s="40" customFormat="1" ht="21"/>
    <row r="23" s="40" customFormat="1" ht="21"/>
    <row r="24" s="40" customFormat="1" ht="21"/>
    <row r="25" s="40" customFormat="1" ht="21"/>
    <row r="26" s="40" customFormat="1" ht="21"/>
    <row r="27" s="40" customFormat="1" ht="21"/>
    <row r="28" s="40" customFormat="1" ht="21"/>
    <row r="29" s="40" customFormat="1" ht="21"/>
    <row r="30" s="40" customFormat="1" ht="21"/>
    <row r="31" s="40" customFormat="1" ht="21"/>
    <row r="32" s="40" customFormat="1" ht="21"/>
  </sheetData>
  <sheetProtection/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horizontalDpi="360" verticalDpi="36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O186"/>
  <sheetViews>
    <sheetView zoomScale="80" zoomScaleNormal="80" zoomScalePageLayoutView="0" workbookViewId="0" topLeftCell="B142">
      <selection activeCell="E150" sqref="E150"/>
    </sheetView>
  </sheetViews>
  <sheetFormatPr defaultColWidth="9.140625" defaultRowHeight="22.5" customHeight="1"/>
  <cols>
    <col min="1" max="1" width="20.28125" style="701" customWidth="1"/>
    <col min="2" max="2" width="41.00390625" style="761" customWidth="1"/>
    <col min="3" max="4" width="7.28125" style="762" customWidth="1"/>
    <col min="5" max="5" width="35.140625" style="701" customWidth="1"/>
    <col min="6" max="6" width="6.57421875" style="762" customWidth="1"/>
    <col min="7" max="8" width="5.7109375" style="762" customWidth="1"/>
    <col min="9" max="14" width="4.7109375" style="762" customWidth="1"/>
    <col min="15" max="15" width="36.28125" style="763" customWidth="1"/>
    <col min="16" max="16384" width="9.140625" style="701" customWidth="1"/>
  </cols>
  <sheetData>
    <row r="1" spans="1:15" ht="22.5" customHeight="1">
      <c r="A1" s="1593" t="s">
        <v>374</v>
      </c>
      <c r="B1" s="1593"/>
      <c r="C1" s="1593"/>
      <c r="D1" s="1593"/>
      <c r="E1" s="1593"/>
      <c r="F1" s="1593"/>
      <c r="G1" s="1593"/>
      <c r="H1" s="1593"/>
      <c r="I1" s="1593"/>
      <c r="J1" s="1593"/>
      <c r="K1" s="1593"/>
      <c r="L1" s="844"/>
      <c r="M1" s="844"/>
      <c r="N1" s="844"/>
      <c r="O1" s="850"/>
    </row>
    <row r="2" spans="1:15" ht="22.5" customHeight="1">
      <c r="A2" s="1594" t="s">
        <v>554</v>
      </c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845"/>
      <c r="M2" s="845"/>
      <c r="N2" s="845"/>
      <c r="O2" s="851"/>
    </row>
    <row r="3" spans="1:15" ht="22.5" customHeight="1">
      <c r="A3" s="1637" t="s">
        <v>2000</v>
      </c>
      <c r="B3" s="1637" t="s">
        <v>3279</v>
      </c>
      <c r="C3" s="1597" t="s">
        <v>3280</v>
      </c>
      <c r="D3" s="1597" t="s">
        <v>3281</v>
      </c>
      <c r="E3" s="1634" t="s">
        <v>3282</v>
      </c>
      <c r="F3" s="1601" t="s">
        <v>916</v>
      </c>
      <c r="G3" s="1602"/>
      <c r="H3" s="1603"/>
      <c r="I3" s="1601" t="s">
        <v>1720</v>
      </c>
      <c r="J3" s="1602"/>
      <c r="K3" s="1602"/>
      <c r="L3" s="1602"/>
      <c r="M3" s="1603"/>
      <c r="N3" s="848" t="s">
        <v>2792</v>
      </c>
      <c r="O3" s="1595" t="s">
        <v>2177</v>
      </c>
    </row>
    <row r="4" spans="1:15" s="703" customFormat="1" ht="15.75" customHeight="1">
      <c r="A4" s="1565"/>
      <c r="B4" s="1565"/>
      <c r="C4" s="1598"/>
      <c r="D4" s="1636"/>
      <c r="E4" s="1635"/>
      <c r="F4" s="702" t="s">
        <v>2979</v>
      </c>
      <c r="G4" s="702" t="s">
        <v>2779</v>
      </c>
      <c r="H4" s="702" t="s">
        <v>2780</v>
      </c>
      <c r="I4" s="702" t="s">
        <v>2781</v>
      </c>
      <c r="J4" s="702" t="s">
        <v>2782</v>
      </c>
      <c r="K4" s="702" t="s">
        <v>2783</v>
      </c>
      <c r="L4" s="702" t="s">
        <v>599</v>
      </c>
      <c r="M4" s="702" t="s">
        <v>600</v>
      </c>
      <c r="N4" s="849" t="s">
        <v>2784</v>
      </c>
      <c r="O4" s="1596"/>
    </row>
    <row r="5" spans="1:15" s="703" customFormat="1" ht="22.5" customHeight="1">
      <c r="A5" s="704" t="s">
        <v>2178</v>
      </c>
      <c r="B5" s="704" t="s">
        <v>2179</v>
      </c>
      <c r="C5" s="727">
        <v>2.39</v>
      </c>
      <c r="D5" s="727">
        <v>3.5</v>
      </c>
      <c r="E5" s="860"/>
      <c r="F5" s="727"/>
      <c r="G5" s="727"/>
      <c r="H5" s="727"/>
      <c r="I5" s="727"/>
      <c r="J5" s="727"/>
      <c r="K5" s="727"/>
      <c r="L5" s="727"/>
      <c r="M5" s="727"/>
      <c r="N5" s="727"/>
      <c r="O5" s="856" t="s">
        <v>1782</v>
      </c>
    </row>
    <row r="6" spans="1:15" s="703" customFormat="1" ht="22.5" customHeight="1">
      <c r="A6" s="706"/>
      <c r="B6" s="729"/>
      <c r="C6" s="859"/>
      <c r="D6" s="859"/>
      <c r="E6" s="729" t="s">
        <v>2179</v>
      </c>
      <c r="F6" s="859">
        <v>3</v>
      </c>
      <c r="G6" s="986" t="s">
        <v>3184</v>
      </c>
      <c r="H6" s="986" t="s">
        <v>3185</v>
      </c>
      <c r="I6" s="986" t="s">
        <v>3187</v>
      </c>
      <c r="J6" s="986" t="s">
        <v>3188</v>
      </c>
      <c r="K6" s="986" t="s">
        <v>3189</v>
      </c>
      <c r="L6" s="986" t="s">
        <v>3186</v>
      </c>
      <c r="M6" s="986" t="s">
        <v>2783</v>
      </c>
      <c r="N6" s="986">
        <v>3</v>
      </c>
      <c r="O6" s="707" t="s">
        <v>385</v>
      </c>
    </row>
    <row r="7" spans="1:15" s="703" customFormat="1" ht="22.5" customHeight="1">
      <c r="A7" s="706"/>
      <c r="B7" s="704" t="s">
        <v>2180</v>
      </c>
      <c r="C7" s="857">
        <v>0.76</v>
      </c>
      <c r="D7" s="857">
        <v>0.8</v>
      </c>
      <c r="E7" s="728"/>
      <c r="F7" s="727"/>
      <c r="G7" s="987"/>
      <c r="H7" s="987"/>
      <c r="I7" s="987"/>
      <c r="J7" s="987"/>
      <c r="K7" s="987"/>
      <c r="L7" s="987"/>
      <c r="M7" s="987"/>
      <c r="N7" s="987"/>
      <c r="O7" s="856" t="s">
        <v>1782</v>
      </c>
    </row>
    <row r="8" spans="1:15" s="703" customFormat="1" ht="22.5" customHeight="1">
      <c r="A8" s="706"/>
      <c r="B8" s="706" t="s">
        <v>2181</v>
      </c>
      <c r="C8" s="858"/>
      <c r="D8" s="858"/>
      <c r="E8" s="706" t="s">
        <v>1076</v>
      </c>
      <c r="F8" s="861">
        <v>0.8</v>
      </c>
      <c r="G8" s="988" t="s">
        <v>2795</v>
      </c>
      <c r="H8" s="988" t="s">
        <v>1040</v>
      </c>
      <c r="I8" s="988" t="s">
        <v>2796</v>
      </c>
      <c r="J8" s="988" t="s">
        <v>3129</v>
      </c>
      <c r="K8" s="988" t="s">
        <v>328</v>
      </c>
      <c r="L8" s="988" t="s">
        <v>3130</v>
      </c>
      <c r="M8" s="988" t="s">
        <v>2795</v>
      </c>
      <c r="N8" s="988" t="s">
        <v>2782</v>
      </c>
      <c r="O8" s="863" t="s">
        <v>2785</v>
      </c>
    </row>
    <row r="9" spans="1:15" s="703" customFormat="1" ht="22.5" customHeight="1">
      <c r="A9" s="706"/>
      <c r="B9" s="706"/>
      <c r="C9" s="858"/>
      <c r="D9" s="858"/>
      <c r="E9" s="862"/>
      <c r="F9" s="859"/>
      <c r="G9" s="986"/>
      <c r="H9" s="986"/>
      <c r="I9" s="986"/>
      <c r="J9" s="986"/>
      <c r="K9" s="986"/>
      <c r="L9" s="986"/>
      <c r="M9" s="986"/>
      <c r="N9" s="986"/>
      <c r="O9" s="864" t="s">
        <v>2786</v>
      </c>
    </row>
    <row r="10" spans="1:15" s="703" customFormat="1" ht="22.5" customHeight="1">
      <c r="A10" s="706"/>
      <c r="B10" s="706"/>
      <c r="C10" s="858">
        <v>83</v>
      </c>
      <c r="D10" s="858">
        <v>85</v>
      </c>
      <c r="E10" s="705" t="s">
        <v>1077</v>
      </c>
      <c r="F10" s="708">
        <v>0.85</v>
      </c>
      <c r="G10" s="687" t="s">
        <v>1040</v>
      </c>
      <c r="H10" s="687" t="s">
        <v>325</v>
      </c>
      <c r="I10" s="687" t="s">
        <v>3129</v>
      </c>
      <c r="J10" s="687" t="s">
        <v>328</v>
      </c>
      <c r="K10" s="687" t="s">
        <v>3130</v>
      </c>
      <c r="L10" s="687" t="s">
        <v>2795</v>
      </c>
      <c r="M10" s="687" t="s">
        <v>1040</v>
      </c>
      <c r="N10" s="687" t="s">
        <v>2782</v>
      </c>
      <c r="O10" s="707" t="s">
        <v>2787</v>
      </c>
    </row>
    <row r="11" spans="1:15" s="703" customFormat="1" ht="22.5" customHeight="1">
      <c r="A11" s="706"/>
      <c r="B11" s="706"/>
      <c r="C11" s="858"/>
      <c r="D11" s="858"/>
      <c r="E11" s="705" t="s">
        <v>1078</v>
      </c>
      <c r="F11" s="708">
        <v>0.8</v>
      </c>
      <c r="G11" s="687" t="s">
        <v>2795</v>
      </c>
      <c r="H11" s="687" t="s">
        <v>1040</v>
      </c>
      <c r="I11" s="687" t="s">
        <v>2796</v>
      </c>
      <c r="J11" s="687" t="s">
        <v>3129</v>
      </c>
      <c r="K11" s="687" t="s">
        <v>328</v>
      </c>
      <c r="L11" s="687" t="s">
        <v>3130</v>
      </c>
      <c r="M11" s="687" t="s">
        <v>2795</v>
      </c>
      <c r="N11" s="687" t="s">
        <v>2782</v>
      </c>
      <c r="O11" s="707" t="s">
        <v>2788</v>
      </c>
    </row>
    <row r="12" spans="1:15" s="703" customFormat="1" ht="22.5" customHeight="1">
      <c r="A12" s="709"/>
      <c r="B12" s="735" t="s">
        <v>1026</v>
      </c>
      <c r="C12" s="865">
        <v>0.72</v>
      </c>
      <c r="D12" s="866">
        <v>0.8</v>
      </c>
      <c r="E12" s="741"/>
      <c r="F12" s="745"/>
      <c r="G12" s="745"/>
      <c r="H12" s="745"/>
      <c r="I12" s="745"/>
      <c r="J12" s="745"/>
      <c r="K12" s="745"/>
      <c r="L12" s="745"/>
      <c r="M12" s="745"/>
      <c r="N12" s="745"/>
      <c r="O12" s="867" t="s">
        <v>442</v>
      </c>
    </row>
    <row r="13" spans="1:15" s="703" customFormat="1" ht="22.5" customHeight="1">
      <c r="A13" s="709"/>
      <c r="B13" s="871" t="s">
        <v>2182</v>
      </c>
      <c r="C13" s="872"/>
      <c r="D13" s="847"/>
      <c r="E13" s="873" t="s">
        <v>1079</v>
      </c>
      <c r="F13" s="846">
        <v>0.8</v>
      </c>
      <c r="G13" s="956" t="s">
        <v>2795</v>
      </c>
      <c r="H13" s="956" t="s">
        <v>1040</v>
      </c>
      <c r="I13" s="956" t="s">
        <v>2796</v>
      </c>
      <c r="J13" s="956" t="s">
        <v>3129</v>
      </c>
      <c r="K13" s="956" t="s">
        <v>328</v>
      </c>
      <c r="L13" s="956" t="s">
        <v>3130</v>
      </c>
      <c r="M13" s="956" t="s">
        <v>2795</v>
      </c>
      <c r="N13" s="956" t="s">
        <v>2782</v>
      </c>
      <c r="O13" s="874" t="s">
        <v>2789</v>
      </c>
    </row>
    <row r="14" spans="1:15" s="703" customFormat="1" ht="22.5" customHeight="1">
      <c r="A14" s="709"/>
      <c r="B14" s="875"/>
      <c r="C14" s="868"/>
      <c r="D14" s="869"/>
      <c r="E14" s="747" t="s">
        <v>2183</v>
      </c>
      <c r="F14" s="869"/>
      <c r="G14" s="958"/>
      <c r="H14" s="958"/>
      <c r="I14" s="958"/>
      <c r="J14" s="958"/>
      <c r="K14" s="958"/>
      <c r="L14" s="958"/>
      <c r="M14" s="958"/>
      <c r="N14" s="958"/>
      <c r="O14" s="870"/>
    </row>
    <row r="15" spans="1:15" s="703" customFormat="1" ht="22.5" customHeight="1">
      <c r="A15" s="716" t="s">
        <v>900</v>
      </c>
      <c r="B15" s="876" t="s">
        <v>2184</v>
      </c>
      <c r="C15" s="880" t="s">
        <v>1545</v>
      </c>
      <c r="D15" s="866" t="s">
        <v>1546</v>
      </c>
      <c r="E15" s="876"/>
      <c r="F15" s="722" t="s">
        <v>2797</v>
      </c>
      <c r="G15" s="722" t="s">
        <v>2798</v>
      </c>
      <c r="H15" s="722" t="s">
        <v>2799</v>
      </c>
      <c r="I15" s="722" t="s">
        <v>599</v>
      </c>
      <c r="J15" s="722" t="s">
        <v>2783</v>
      </c>
      <c r="K15" s="722" t="s">
        <v>2782</v>
      </c>
      <c r="L15" s="722" t="s">
        <v>2781</v>
      </c>
      <c r="M15" s="722" t="s">
        <v>2740</v>
      </c>
      <c r="N15" s="722" t="s">
        <v>2782</v>
      </c>
      <c r="O15" s="885" t="s">
        <v>2185</v>
      </c>
    </row>
    <row r="16" spans="1:15" s="703" customFormat="1" ht="22.5" customHeight="1">
      <c r="A16" s="717"/>
      <c r="B16" s="877" t="s">
        <v>2186</v>
      </c>
      <c r="C16" s="881"/>
      <c r="D16" s="846"/>
      <c r="E16" s="724" t="s">
        <v>1080</v>
      </c>
      <c r="F16" s="722" t="s">
        <v>2797</v>
      </c>
      <c r="G16" s="722" t="s">
        <v>2798</v>
      </c>
      <c r="H16" s="722" t="s">
        <v>2799</v>
      </c>
      <c r="I16" s="722" t="s">
        <v>599</v>
      </c>
      <c r="J16" s="722" t="s">
        <v>2783</v>
      </c>
      <c r="K16" s="722" t="s">
        <v>2782</v>
      </c>
      <c r="L16" s="722" t="s">
        <v>2781</v>
      </c>
      <c r="M16" s="722" t="s">
        <v>2740</v>
      </c>
      <c r="N16" s="722" t="s">
        <v>2782</v>
      </c>
      <c r="O16" s="874" t="s">
        <v>2790</v>
      </c>
    </row>
    <row r="17" spans="1:15" s="703" customFormat="1" ht="22.5" customHeight="1">
      <c r="A17" s="717"/>
      <c r="B17" s="877"/>
      <c r="C17" s="881"/>
      <c r="D17" s="846"/>
      <c r="E17" s="731" t="s">
        <v>2741</v>
      </c>
      <c r="F17" s="739"/>
      <c r="G17" s="739"/>
      <c r="H17" s="739"/>
      <c r="I17" s="739"/>
      <c r="J17" s="739"/>
      <c r="K17" s="739"/>
      <c r="L17" s="739"/>
      <c r="M17" s="739"/>
      <c r="N17" s="739"/>
      <c r="O17" s="870"/>
    </row>
    <row r="18" spans="1:15" s="703" customFormat="1" ht="22.5" customHeight="1">
      <c r="A18" s="717"/>
      <c r="B18" s="877"/>
      <c r="C18" s="881"/>
      <c r="D18" s="846"/>
      <c r="E18" s="741" t="s">
        <v>1081</v>
      </c>
      <c r="F18" s="722" t="s">
        <v>2797</v>
      </c>
      <c r="G18" s="722" t="s">
        <v>2798</v>
      </c>
      <c r="H18" s="722" t="s">
        <v>2799</v>
      </c>
      <c r="I18" s="886" t="s">
        <v>599</v>
      </c>
      <c r="J18" s="886" t="s">
        <v>2783</v>
      </c>
      <c r="K18" s="886" t="s">
        <v>2782</v>
      </c>
      <c r="L18" s="886" t="s">
        <v>2781</v>
      </c>
      <c r="M18" s="886" t="s">
        <v>2740</v>
      </c>
      <c r="N18" s="886" t="s">
        <v>2782</v>
      </c>
      <c r="O18" s="887" t="s">
        <v>432</v>
      </c>
    </row>
    <row r="19" spans="1:15" s="703" customFormat="1" ht="22.5" customHeight="1">
      <c r="A19" s="717"/>
      <c r="B19" s="877"/>
      <c r="C19" s="881"/>
      <c r="D19" s="846"/>
      <c r="E19" s="731" t="s">
        <v>2188</v>
      </c>
      <c r="F19" s="888"/>
      <c r="G19" s="958"/>
      <c r="H19" s="958"/>
      <c r="I19" s="958"/>
      <c r="J19" s="958"/>
      <c r="K19" s="958"/>
      <c r="L19" s="958"/>
      <c r="M19" s="958"/>
      <c r="N19" s="958"/>
      <c r="O19" s="870"/>
    </row>
    <row r="20" spans="1:15" s="703" customFormat="1" ht="22.5" customHeight="1">
      <c r="A20" s="717"/>
      <c r="B20" s="877"/>
      <c r="C20" s="881"/>
      <c r="D20" s="846"/>
      <c r="E20" s="741" t="s">
        <v>1082</v>
      </c>
      <c r="F20" s="722" t="s">
        <v>2797</v>
      </c>
      <c r="G20" s="722" t="s">
        <v>2798</v>
      </c>
      <c r="H20" s="722" t="s">
        <v>2799</v>
      </c>
      <c r="I20" s="954" t="s">
        <v>599</v>
      </c>
      <c r="J20" s="954" t="s">
        <v>2783</v>
      </c>
      <c r="K20" s="954" t="s">
        <v>2782</v>
      </c>
      <c r="L20" s="954" t="s">
        <v>2781</v>
      </c>
      <c r="M20" s="954" t="s">
        <v>2740</v>
      </c>
      <c r="N20" s="954" t="s">
        <v>2782</v>
      </c>
      <c r="O20" s="887" t="s">
        <v>432</v>
      </c>
    </row>
    <row r="21" spans="1:15" s="703" customFormat="1" ht="22.5" customHeight="1">
      <c r="A21" s="717"/>
      <c r="B21" s="878"/>
      <c r="C21" s="881"/>
      <c r="D21" s="846"/>
      <c r="E21" s="731" t="s">
        <v>1271</v>
      </c>
      <c r="F21" s="888"/>
      <c r="G21" s="958"/>
      <c r="H21" s="958"/>
      <c r="I21" s="958"/>
      <c r="J21" s="958"/>
      <c r="K21" s="958"/>
      <c r="L21" s="958"/>
      <c r="M21" s="958"/>
      <c r="N21" s="958"/>
      <c r="O21" s="870"/>
    </row>
    <row r="22" spans="1:15" s="703" customFormat="1" ht="22.5" customHeight="1">
      <c r="A22" s="717"/>
      <c r="B22" s="877"/>
      <c r="C22" s="881"/>
      <c r="D22" s="846"/>
      <c r="E22" s="890" t="s">
        <v>1083</v>
      </c>
      <c r="F22" s="722" t="s">
        <v>2797</v>
      </c>
      <c r="G22" s="722" t="s">
        <v>2798</v>
      </c>
      <c r="H22" s="722" t="s">
        <v>2799</v>
      </c>
      <c r="I22" s="954" t="s">
        <v>599</v>
      </c>
      <c r="J22" s="954" t="s">
        <v>2783</v>
      </c>
      <c r="K22" s="954" t="s">
        <v>2782</v>
      </c>
      <c r="L22" s="954" t="s">
        <v>2781</v>
      </c>
      <c r="M22" s="954" t="s">
        <v>2740</v>
      </c>
      <c r="N22" s="954" t="s">
        <v>2782</v>
      </c>
      <c r="O22" s="887" t="s">
        <v>2246</v>
      </c>
    </row>
    <row r="23" spans="1:15" s="703" customFormat="1" ht="22.5" customHeight="1">
      <c r="A23" s="717"/>
      <c r="B23" s="877"/>
      <c r="C23" s="881"/>
      <c r="D23" s="846"/>
      <c r="E23" s="731" t="s">
        <v>1272</v>
      </c>
      <c r="F23" s="888"/>
      <c r="G23" s="958"/>
      <c r="H23" s="958"/>
      <c r="I23" s="958"/>
      <c r="J23" s="958"/>
      <c r="K23" s="958"/>
      <c r="L23" s="958"/>
      <c r="M23" s="958"/>
      <c r="N23" s="958"/>
      <c r="O23" s="870"/>
    </row>
    <row r="24" spans="1:15" s="703" customFormat="1" ht="22.5" customHeight="1">
      <c r="A24" s="717"/>
      <c r="B24" s="878"/>
      <c r="C24" s="882"/>
      <c r="D24" s="883"/>
      <c r="E24" s="741" t="s">
        <v>1084</v>
      </c>
      <c r="F24" s="722" t="s">
        <v>2797</v>
      </c>
      <c r="G24" s="722" t="s">
        <v>2798</v>
      </c>
      <c r="H24" s="722" t="s">
        <v>2799</v>
      </c>
      <c r="I24" s="886" t="s">
        <v>599</v>
      </c>
      <c r="J24" s="886" t="s">
        <v>2783</v>
      </c>
      <c r="K24" s="886" t="s">
        <v>2782</v>
      </c>
      <c r="L24" s="886" t="s">
        <v>2781</v>
      </c>
      <c r="M24" s="886" t="s">
        <v>2740</v>
      </c>
      <c r="N24" s="886" t="s">
        <v>2782</v>
      </c>
      <c r="O24" s="887" t="s">
        <v>2791</v>
      </c>
    </row>
    <row r="25" spans="1:15" s="703" customFormat="1" ht="22.5" customHeight="1">
      <c r="A25" s="717"/>
      <c r="B25" s="879"/>
      <c r="C25" s="884"/>
      <c r="D25" s="884"/>
      <c r="E25" s="731" t="s">
        <v>2741</v>
      </c>
      <c r="F25" s="888"/>
      <c r="G25" s="958"/>
      <c r="H25" s="958"/>
      <c r="I25" s="958"/>
      <c r="J25" s="958"/>
      <c r="K25" s="958"/>
      <c r="L25" s="958"/>
      <c r="M25" s="958"/>
      <c r="N25" s="958"/>
      <c r="O25" s="870"/>
    </row>
    <row r="26" spans="1:15" s="703" customFormat="1" ht="22.5" customHeight="1">
      <c r="A26" s="722"/>
      <c r="B26" s="891" t="s">
        <v>1027</v>
      </c>
      <c r="C26" s="949">
        <v>0.6</v>
      </c>
      <c r="D26" s="949">
        <v>0.5</v>
      </c>
      <c r="E26" s="741"/>
      <c r="F26" s="886" t="s">
        <v>2800</v>
      </c>
      <c r="G26" s="886" t="s">
        <v>2801</v>
      </c>
      <c r="H26" s="886" t="s">
        <v>2802</v>
      </c>
      <c r="I26" s="886" t="s">
        <v>2803</v>
      </c>
      <c r="J26" s="886" t="s">
        <v>2804</v>
      </c>
      <c r="K26" s="886" t="s">
        <v>2800</v>
      </c>
      <c r="L26" s="886" t="s">
        <v>2801</v>
      </c>
      <c r="M26" s="886" t="s">
        <v>2802</v>
      </c>
      <c r="N26" s="886" t="s">
        <v>2782</v>
      </c>
      <c r="O26" s="950" t="s">
        <v>421</v>
      </c>
    </row>
    <row r="27" spans="1:15" s="703" customFormat="1" ht="22.5" customHeight="1">
      <c r="A27" s="722"/>
      <c r="B27" s="871"/>
      <c r="C27" s="892">
        <v>0</v>
      </c>
      <c r="D27" s="866">
        <v>0</v>
      </c>
      <c r="E27" s="893" t="s">
        <v>1085</v>
      </c>
      <c r="F27" s="865">
        <v>0</v>
      </c>
      <c r="G27" s="989" t="s">
        <v>2740</v>
      </c>
      <c r="H27" s="989" t="s">
        <v>2740</v>
      </c>
      <c r="I27" s="989" t="s">
        <v>599</v>
      </c>
      <c r="J27" s="989" t="s">
        <v>2783</v>
      </c>
      <c r="K27" s="989" t="s">
        <v>2782</v>
      </c>
      <c r="L27" s="989" t="s">
        <v>2781</v>
      </c>
      <c r="M27" s="989" t="s">
        <v>2740</v>
      </c>
      <c r="N27" s="989" t="s">
        <v>2782</v>
      </c>
      <c r="O27" s="887" t="s">
        <v>2246</v>
      </c>
    </row>
    <row r="28" spans="1:15" s="703" customFormat="1" ht="22.5" customHeight="1">
      <c r="A28" s="722"/>
      <c r="B28" s="871"/>
      <c r="C28" s="894"/>
      <c r="D28" s="869"/>
      <c r="E28" s="875" t="s">
        <v>1273</v>
      </c>
      <c r="F28" s="888"/>
      <c r="G28" s="958"/>
      <c r="H28" s="958"/>
      <c r="I28" s="958"/>
      <c r="J28" s="958"/>
      <c r="K28" s="958"/>
      <c r="L28" s="958"/>
      <c r="M28" s="958"/>
      <c r="N28" s="958"/>
      <c r="O28" s="870"/>
    </row>
    <row r="29" spans="1:15" s="703" customFormat="1" ht="22.5" customHeight="1">
      <c r="A29" s="722"/>
      <c r="B29" s="871"/>
      <c r="C29" s="711">
        <v>0</v>
      </c>
      <c r="D29" s="711">
        <v>0</v>
      </c>
      <c r="E29" s="715" t="s">
        <v>1086</v>
      </c>
      <c r="F29" s="714">
        <v>0</v>
      </c>
      <c r="G29" s="742" t="s">
        <v>2740</v>
      </c>
      <c r="H29" s="742" t="s">
        <v>2740</v>
      </c>
      <c r="I29" s="742" t="s">
        <v>599</v>
      </c>
      <c r="J29" s="742" t="s">
        <v>2783</v>
      </c>
      <c r="K29" s="742" t="s">
        <v>2782</v>
      </c>
      <c r="L29" s="742" t="s">
        <v>2781</v>
      </c>
      <c r="M29" s="742" t="s">
        <v>2740</v>
      </c>
      <c r="N29" s="742" t="s">
        <v>2782</v>
      </c>
      <c r="O29" s="719" t="s">
        <v>2246</v>
      </c>
    </row>
    <row r="30" spans="1:15" s="703" customFormat="1" ht="22.5" customHeight="1">
      <c r="A30" s="722"/>
      <c r="B30" s="871"/>
      <c r="C30" s="720">
        <v>0.0128</v>
      </c>
      <c r="D30" s="720">
        <v>0.012</v>
      </c>
      <c r="E30" s="715" t="s">
        <v>1087</v>
      </c>
      <c r="F30" s="720">
        <v>0.012</v>
      </c>
      <c r="G30" s="742" t="s">
        <v>2781</v>
      </c>
      <c r="H30" s="742" t="s">
        <v>2805</v>
      </c>
      <c r="I30" s="742" t="s">
        <v>2809</v>
      </c>
      <c r="J30" s="742" t="s">
        <v>2808</v>
      </c>
      <c r="K30" s="742" t="s">
        <v>2807</v>
      </c>
      <c r="L30" s="742" t="s">
        <v>2806</v>
      </c>
      <c r="M30" s="742" t="s">
        <v>2781</v>
      </c>
      <c r="N30" s="742" t="s">
        <v>2782</v>
      </c>
      <c r="O30" s="719" t="s">
        <v>2793</v>
      </c>
    </row>
    <row r="31" spans="1:15" s="703" customFormat="1" ht="22.5" customHeight="1">
      <c r="A31" s="722"/>
      <c r="B31" s="873"/>
      <c r="C31" s="720">
        <v>0.012</v>
      </c>
      <c r="D31" s="711">
        <v>0.01</v>
      </c>
      <c r="E31" s="715" t="s">
        <v>1088</v>
      </c>
      <c r="F31" s="711">
        <v>0.01</v>
      </c>
      <c r="G31" s="742" t="s">
        <v>2805</v>
      </c>
      <c r="H31" s="742" t="s">
        <v>2804</v>
      </c>
      <c r="I31" s="742" t="s">
        <v>2807</v>
      </c>
      <c r="J31" s="742" t="s">
        <v>2806</v>
      </c>
      <c r="K31" s="742" t="s">
        <v>2781</v>
      </c>
      <c r="L31" s="742" t="s">
        <v>2805</v>
      </c>
      <c r="M31" s="742" t="s">
        <v>2804</v>
      </c>
      <c r="N31" s="742" t="s">
        <v>2782</v>
      </c>
      <c r="O31" s="719" t="s">
        <v>2793</v>
      </c>
    </row>
    <row r="32" spans="1:15" s="703" customFormat="1" ht="22.5" customHeight="1">
      <c r="A32" s="722"/>
      <c r="B32" s="873"/>
      <c r="C32" s="711">
        <v>0</v>
      </c>
      <c r="D32" s="711">
        <v>0</v>
      </c>
      <c r="E32" s="715" t="s">
        <v>1089</v>
      </c>
      <c r="F32" s="711">
        <v>0</v>
      </c>
      <c r="G32" s="742" t="s">
        <v>2740</v>
      </c>
      <c r="H32" s="742" t="s">
        <v>2740</v>
      </c>
      <c r="I32" s="742" t="s">
        <v>599</v>
      </c>
      <c r="J32" s="742" t="s">
        <v>2783</v>
      </c>
      <c r="K32" s="742" t="s">
        <v>2782</v>
      </c>
      <c r="L32" s="742" t="s">
        <v>2781</v>
      </c>
      <c r="M32" s="742" t="s">
        <v>2740</v>
      </c>
      <c r="N32" s="742" t="s">
        <v>2782</v>
      </c>
      <c r="O32" s="719" t="s">
        <v>2793</v>
      </c>
    </row>
    <row r="33" spans="1:15" s="703" customFormat="1" ht="22.5" customHeight="1">
      <c r="A33" s="722"/>
      <c r="B33" s="873"/>
      <c r="C33" s="711">
        <v>0</v>
      </c>
      <c r="D33" s="711">
        <v>0</v>
      </c>
      <c r="E33" s="715" t="s">
        <v>1090</v>
      </c>
      <c r="F33" s="710">
        <v>0</v>
      </c>
      <c r="G33" s="990" t="s">
        <v>2740</v>
      </c>
      <c r="H33" s="990" t="s">
        <v>2740</v>
      </c>
      <c r="I33" s="990" t="s">
        <v>599</v>
      </c>
      <c r="J33" s="990" t="s">
        <v>2783</v>
      </c>
      <c r="K33" s="990" t="s">
        <v>2782</v>
      </c>
      <c r="L33" s="990" t="s">
        <v>2781</v>
      </c>
      <c r="M33" s="990" t="s">
        <v>2740</v>
      </c>
      <c r="N33" s="990" t="s">
        <v>2782</v>
      </c>
      <c r="O33" s="719" t="s">
        <v>2793</v>
      </c>
    </row>
    <row r="34" spans="1:15" s="703" customFormat="1" ht="22.5" customHeight="1">
      <c r="A34" s="722"/>
      <c r="B34" s="877"/>
      <c r="C34" s="711">
        <v>0</v>
      </c>
      <c r="D34" s="711">
        <v>0</v>
      </c>
      <c r="E34" s="715" t="s">
        <v>1091</v>
      </c>
      <c r="F34" s="710">
        <v>0</v>
      </c>
      <c r="G34" s="990" t="s">
        <v>2740</v>
      </c>
      <c r="H34" s="990" t="s">
        <v>2740</v>
      </c>
      <c r="I34" s="990" t="s">
        <v>599</v>
      </c>
      <c r="J34" s="990" t="s">
        <v>2783</v>
      </c>
      <c r="K34" s="990" t="s">
        <v>2782</v>
      </c>
      <c r="L34" s="990" t="s">
        <v>2781</v>
      </c>
      <c r="M34" s="990" t="s">
        <v>2740</v>
      </c>
      <c r="N34" s="990" t="s">
        <v>2782</v>
      </c>
      <c r="O34" s="719" t="s">
        <v>2246</v>
      </c>
    </row>
    <row r="35" spans="1:15" s="703" customFormat="1" ht="22.5" customHeight="1">
      <c r="A35" s="722"/>
      <c r="B35" s="896" t="s">
        <v>1274</v>
      </c>
      <c r="C35" s="880" t="s">
        <v>1316</v>
      </c>
      <c r="D35" s="866" t="s">
        <v>1551</v>
      </c>
      <c r="E35" s="900"/>
      <c r="F35" s="889">
        <v>3</v>
      </c>
      <c r="G35" s="954" t="s">
        <v>2782</v>
      </c>
      <c r="H35" s="954" t="s">
        <v>2781</v>
      </c>
      <c r="I35" s="954" t="s">
        <v>600</v>
      </c>
      <c r="J35" s="954" t="s">
        <v>599</v>
      </c>
      <c r="K35" s="954" t="s">
        <v>2783</v>
      </c>
      <c r="L35" s="954" t="s">
        <v>2782</v>
      </c>
      <c r="M35" s="954" t="s">
        <v>2781</v>
      </c>
      <c r="N35" s="954" t="s">
        <v>2782</v>
      </c>
      <c r="O35" s="885" t="s">
        <v>2547</v>
      </c>
    </row>
    <row r="36" spans="1:15" s="703" customFormat="1" ht="22.5" customHeight="1">
      <c r="A36" s="722"/>
      <c r="B36" s="897" t="s">
        <v>2817</v>
      </c>
      <c r="C36" s="881"/>
      <c r="D36" s="846"/>
      <c r="E36" s="901" t="s">
        <v>2278</v>
      </c>
      <c r="F36" s="869" t="s">
        <v>1546</v>
      </c>
      <c r="G36" s="958" t="s">
        <v>2740</v>
      </c>
      <c r="H36" s="958" t="s">
        <v>2740</v>
      </c>
      <c r="I36" s="958" t="s">
        <v>599</v>
      </c>
      <c r="J36" s="958" t="s">
        <v>2783</v>
      </c>
      <c r="K36" s="958" t="s">
        <v>2782</v>
      </c>
      <c r="L36" s="958" t="s">
        <v>2781</v>
      </c>
      <c r="M36" s="958" t="s">
        <v>2740</v>
      </c>
      <c r="N36" s="958" t="s">
        <v>2782</v>
      </c>
      <c r="O36" s="870" t="s">
        <v>2794</v>
      </c>
    </row>
    <row r="37" spans="1:15" s="703" customFormat="1" ht="22.5" customHeight="1">
      <c r="A37" s="722"/>
      <c r="B37" s="898"/>
      <c r="C37" s="881"/>
      <c r="D37" s="846"/>
      <c r="E37" s="876" t="s">
        <v>1092</v>
      </c>
      <c r="F37" s="866" t="s">
        <v>1546</v>
      </c>
      <c r="G37" s="954" t="s">
        <v>2740</v>
      </c>
      <c r="H37" s="954" t="s">
        <v>2740</v>
      </c>
      <c r="I37" s="954" t="s">
        <v>599</v>
      </c>
      <c r="J37" s="954" t="s">
        <v>2783</v>
      </c>
      <c r="K37" s="954" t="s">
        <v>2782</v>
      </c>
      <c r="L37" s="954" t="s">
        <v>2781</v>
      </c>
      <c r="M37" s="954" t="s">
        <v>2740</v>
      </c>
      <c r="N37" s="954" t="s">
        <v>2782</v>
      </c>
      <c r="O37" s="887" t="s">
        <v>117</v>
      </c>
    </row>
    <row r="38" spans="1:15" s="703" customFormat="1" ht="22.5" customHeight="1">
      <c r="A38" s="722"/>
      <c r="B38" s="877"/>
      <c r="C38" s="881"/>
      <c r="D38" s="846"/>
      <c r="E38" s="879" t="s">
        <v>1276</v>
      </c>
      <c r="F38" s="869"/>
      <c r="G38" s="958"/>
      <c r="H38" s="958"/>
      <c r="I38" s="958"/>
      <c r="J38" s="958"/>
      <c r="K38" s="958"/>
      <c r="L38" s="958"/>
      <c r="M38" s="958"/>
      <c r="N38" s="958"/>
      <c r="O38" s="902"/>
    </row>
    <row r="39" spans="1:15" s="703" customFormat="1" ht="22.5" customHeight="1">
      <c r="A39" s="722"/>
      <c r="B39" s="899"/>
      <c r="C39" s="894"/>
      <c r="D39" s="869"/>
      <c r="E39" s="715" t="s">
        <v>1093</v>
      </c>
      <c r="F39" s="711" t="s">
        <v>1546</v>
      </c>
      <c r="G39" s="742" t="s">
        <v>2740</v>
      </c>
      <c r="H39" s="742" t="s">
        <v>2740</v>
      </c>
      <c r="I39" s="742" t="s">
        <v>599</v>
      </c>
      <c r="J39" s="742" t="s">
        <v>2783</v>
      </c>
      <c r="K39" s="742" t="s">
        <v>2782</v>
      </c>
      <c r="L39" s="742" t="s">
        <v>2781</v>
      </c>
      <c r="M39" s="742" t="s">
        <v>2740</v>
      </c>
      <c r="N39" s="742" t="s">
        <v>2782</v>
      </c>
      <c r="O39" s="719" t="s">
        <v>1275</v>
      </c>
    </row>
    <row r="40" spans="1:15" s="703" customFormat="1" ht="22.5" customHeight="1">
      <c r="A40" s="722"/>
      <c r="B40" s="876" t="s">
        <v>1277</v>
      </c>
      <c r="C40" s="904">
        <f>3/179*1000</f>
        <v>16.75977653631285</v>
      </c>
      <c r="D40" s="905">
        <v>9</v>
      </c>
      <c r="E40" s="900"/>
      <c r="F40" s="889"/>
      <c r="G40" s="954"/>
      <c r="H40" s="954"/>
      <c r="I40" s="954"/>
      <c r="J40" s="954"/>
      <c r="K40" s="954"/>
      <c r="L40" s="954"/>
      <c r="M40" s="954"/>
      <c r="N40" s="954"/>
      <c r="O40" s="885" t="s">
        <v>2547</v>
      </c>
    </row>
    <row r="41" spans="1:15" s="703" customFormat="1" ht="22.5" customHeight="1">
      <c r="A41" s="722"/>
      <c r="B41" s="879"/>
      <c r="C41" s="869"/>
      <c r="D41" s="869"/>
      <c r="E41" s="906" t="s">
        <v>1094</v>
      </c>
      <c r="F41" s="907">
        <v>9</v>
      </c>
      <c r="G41" s="958" t="s">
        <v>2811</v>
      </c>
      <c r="H41" s="958" t="s">
        <v>2812</v>
      </c>
      <c r="I41" s="958" t="s">
        <v>2810</v>
      </c>
      <c r="J41" s="958" t="s">
        <v>2816</v>
      </c>
      <c r="K41" s="958" t="s">
        <v>2815</v>
      </c>
      <c r="L41" s="958" t="s">
        <v>2814</v>
      </c>
      <c r="M41" s="958" t="s">
        <v>2813</v>
      </c>
      <c r="N41" s="958" t="s">
        <v>2782</v>
      </c>
      <c r="O41" s="870" t="s">
        <v>2967</v>
      </c>
    </row>
    <row r="42" spans="1:15" s="703" customFormat="1" ht="22.5" customHeight="1">
      <c r="A42" s="722"/>
      <c r="B42" s="712"/>
      <c r="C42" s="711"/>
      <c r="D42" s="712"/>
      <c r="E42" s="715"/>
      <c r="F42" s="723"/>
      <c r="G42" s="991"/>
      <c r="H42" s="991"/>
      <c r="I42" s="991"/>
      <c r="J42" s="991"/>
      <c r="K42" s="991"/>
      <c r="L42" s="991"/>
      <c r="M42" s="991"/>
      <c r="N42" s="991"/>
      <c r="O42" s="719"/>
    </row>
    <row r="43" spans="1:15" s="703" customFormat="1" ht="22.5" customHeight="1">
      <c r="A43" s="722"/>
      <c r="B43" s="876" t="s">
        <v>3191</v>
      </c>
      <c r="C43" s="889">
        <v>12.5</v>
      </c>
      <c r="D43" s="889" t="s">
        <v>3202</v>
      </c>
      <c r="E43" s="715"/>
      <c r="F43" s="711" t="s">
        <v>2822</v>
      </c>
      <c r="G43" s="742" t="s">
        <v>2818</v>
      </c>
      <c r="H43" s="742" t="s">
        <v>2819</v>
      </c>
      <c r="I43" s="742" t="s">
        <v>3164</v>
      </c>
      <c r="J43" s="742" t="s">
        <v>3190</v>
      </c>
      <c r="K43" s="742" t="s">
        <v>2822</v>
      </c>
      <c r="L43" s="742" t="s">
        <v>2819</v>
      </c>
      <c r="M43" s="742" t="s">
        <v>429</v>
      </c>
      <c r="N43" s="742" t="s">
        <v>2782</v>
      </c>
      <c r="O43" s="852" t="s">
        <v>2547</v>
      </c>
    </row>
    <row r="44" spans="1:15" s="703" customFormat="1" ht="22.5" customHeight="1">
      <c r="A44" s="722"/>
      <c r="B44" s="877" t="s">
        <v>1278</v>
      </c>
      <c r="C44" s="908"/>
      <c r="D44" s="908"/>
      <c r="E44" s="893" t="s">
        <v>1095</v>
      </c>
      <c r="F44" s="889" t="s">
        <v>1540</v>
      </c>
      <c r="G44" s="954" t="s">
        <v>2781</v>
      </c>
      <c r="H44" s="954" t="s">
        <v>2740</v>
      </c>
      <c r="I44" s="954" t="s">
        <v>599</v>
      </c>
      <c r="J44" s="954" t="s">
        <v>2783</v>
      </c>
      <c r="K44" s="954" t="s">
        <v>2782</v>
      </c>
      <c r="L44" s="954" t="s">
        <v>2781</v>
      </c>
      <c r="M44" s="954" t="s">
        <v>2740</v>
      </c>
      <c r="N44" s="954" t="s">
        <v>2782</v>
      </c>
      <c r="O44" s="887" t="s">
        <v>118</v>
      </c>
    </row>
    <row r="45" spans="1:15" s="703" customFormat="1" ht="22.5" customHeight="1">
      <c r="A45" s="722"/>
      <c r="B45" s="877"/>
      <c r="C45" s="908"/>
      <c r="D45" s="908"/>
      <c r="E45" s="909" t="s">
        <v>2232</v>
      </c>
      <c r="F45" s="908"/>
      <c r="G45" s="956"/>
      <c r="H45" s="956"/>
      <c r="I45" s="956"/>
      <c r="J45" s="956"/>
      <c r="K45" s="956"/>
      <c r="L45" s="956"/>
      <c r="M45" s="956"/>
      <c r="N45" s="956"/>
      <c r="O45" s="910" t="s">
        <v>2233</v>
      </c>
    </row>
    <row r="46" spans="1:15" s="703" customFormat="1" ht="22.5" customHeight="1">
      <c r="A46" s="722"/>
      <c r="B46" s="879"/>
      <c r="C46" s="888"/>
      <c r="D46" s="888"/>
      <c r="E46" s="911" t="s">
        <v>2758</v>
      </c>
      <c r="F46" s="912"/>
      <c r="G46" s="992"/>
      <c r="H46" s="992"/>
      <c r="I46" s="992"/>
      <c r="J46" s="992"/>
      <c r="K46" s="992"/>
      <c r="L46" s="992"/>
      <c r="M46" s="992"/>
      <c r="N46" s="992"/>
      <c r="O46" s="870"/>
    </row>
    <row r="47" spans="1:15" s="703" customFormat="1" ht="22.5" customHeight="1">
      <c r="A47" s="724"/>
      <c r="B47" s="876" t="s">
        <v>2234</v>
      </c>
      <c r="C47" s="905">
        <v>23</v>
      </c>
      <c r="D47" s="889">
        <v>20</v>
      </c>
      <c r="E47" s="900"/>
      <c r="F47" s="889"/>
      <c r="G47" s="954"/>
      <c r="H47" s="954"/>
      <c r="I47" s="954"/>
      <c r="J47" s="954"/>
      <c r="K47" s="954"/>
      <c r="L47" s="954"/>
      <c r="M47" s="954"/>
      <c r="N47" s="954"/>
      <c r="O47" s="885" t="s">
        <v>2547</v>
      </c>
    </row>
    <row r="48" spans="1:15" s="703" customFormat="1" ht="22.5" customHeight="1">
      <c r="A48" s="722"/>
      <c r="B48" s="877"/>
      <c r="C48" s="908"/>
      <c r="D48" s="908"/>
      <c r="E48" s="877" t="s">
        <v>1096</v>
      </c>
      <c r="F48" s="913">
        <v>20</v>
      </c>
      <c r="G48" s="956" t="s">
        <v>2816</v>
      </c>
      <c r="H48" s="956" t="s">
        <v>2823</v>
      </c>
      <c r="I48" s="956" t="s">
        <v>2824</v>
      </c>
      <c r="J48" s="956" t="s">
        <v>2825</v>
      </c>
      <c r="K48" s="956" t="s">
        <v>2826</v>
      </c>
      <c r="L48" s="956" t="s">
        <v>2816</v>
      </c>
      <c r="M48" s="956" t="s">
        <v>2823</v>
      </c>
      <c r="N48" s="956" t="s">
        <v>2782</v>
      </c>
      <c r="O48" s="874" t="s">
        <v>2967</v>
      </c>
    </row>
    <row r="49" spans="1:15" s="703" customFormat="1" ht="22.5" customHeight="1">
      <c r="A49" s="722"/>
      <c r="B49" s="731"/>
      <c r="C49" s="894"/>
      <c r="D49" s="894"/>
      <c r="E49" s="901" t="s">
        <v>2655</v>
      </c>
      <c r="F49" s="914"/>
      <c r="G49" s="993"/>
      <c r="H49" s="993"/>
      <c r="I49" s="993"/>
      <c r="J49" s="993"/>
      <c r="K49" s="993"/>
      <c r="L49" s="993"/>
      <c r="M49" s="993"/>
      <c r="N49" s="993"/>
      <c r="O49" s="870"/>
    </row>
    <row r="50" spans="1:15" s="703" customFormat="1" ht="22.5" customHeight="1">
      <c r="A50" s="722"/>
      <c r="B50" s="876" t="s">
        <v>3193</v>
      </c>
      <c r="C50" s="915"/>
      <c r="D50" s="915"/>
      <c r="E50" s="741"/>
      <c r="F50" s="741" t="s">
        <v>3195</v>
      </c>
      <c r="G50" s="741" t="s">
        <v>3196</v>
      </c>
      <c r="H50" s="741" t="s">
        <v>3197</v>
      </c>
      <c r="I50" s="741" t="s">
        <v>2812</v>
      </c>
      <c r="J50" s="741" t="s">
        <v>3192</v>
      </c>
      <c r="K50" s="741" t="s">
        <v>600</v>
      </c>
      <c r="L50" s="741" t="s">
        <v>599</v>
      </c>
      <c r="M50" s="741" t="s">
        <v>2783</v>
      </c>
      <c r="N50" s="886" t="s">
        <v>2782</v>
      </c>
      <c r="O50" s="916" t="s">
        <v>442</v>
      </c>
    </row>
    <row r="51" spans="1:15" s="703" customFormat="1" ht="22.5" customHeight="1">
      <c r="A51" s="722"/>
      <c r="B51" s="901" t="s">
        <v>3194</v>
      </c>
      <c r="C51" s="917"/>
      <c r="D51" s="917"/>
      <c r="E51" s="901" t="s">
        <v>1097</v>
      </c>
      <c r="F51" s="914">
        <v>2</v>
      </c>
      <c r="G51" s="993" t="s">
        <v>2781</v>
      </c>
      <c r="H51" s="993" t="s">
        <v>2740</v>
      </c>
      <c r="I51" s="993" t="s">
        <v>599</v>
      </c>
      <c r="J51" s="993" t="s">
        <v>2783</v>
      </c>
      <c r="K51" s="993" t="s">
        <v>2782</v>
      </c>
      <c r="L51" s="993" t="s">
        <v>2781</v>
      </c>
      <c r="M51" s="993" t="s">
        <v>2740</v>
      </c>
      <c r="N51" s="993" t="s">
        <v>2782</v>
      </c>
      <c r="O51" s="870" t="s">
        <v>385</v>
      </c>
    </row>
    <row r="52" spans="1:15" s="703" customFormat="1" ht="22.5" customHeight="1">
      <c r="A52" s="725" t="s">
        <v>480</v>
      </c>
      <c r="B52" s="704" t="s">
        <v>2970</v>
      </c>
      <c r="C52" s="727" t="s">
        <v>1627</v>
      </c>
      <c r="D52" s="727">
        <v>5</v>
      </c>
      <c r="E52" s="712"/>
      <c r="F52" s="1013" t="s">
        <v>600</v>
      </c>
      <c r="G52" s="1013" t="s">
        <v>600</v>
      </c>
      <c r="H52" s="1013" t="s">
        <v>600</v>
      </c>
      <c r="I52" s="1013" t="s">
        <v>2781</v>
      </c>
      <c r="J52" s="1013" t="s">
        <v>2782</v>
      </c>
      <c r="K52" s="1013" t="s">
        <v>2783</v>
      </c>
      <c r="L52" s="1013" t="s">
        <v>599</v>
      </c>
      <c r="M52" s="1013" t="s">
        <v>600</v>
      </c>
      <c r="N52" s="1013" t="s">
        <v>2781</v>
      </c>
      <c r="O52" s="853" t="s">
        <v>555</v>
      </c>
    </row>
    <row r="53" spans="1:15" s="703" customFormat="1" ht="22.5" customHeight="1">
      <c r="A53" s="703" t="s">
        <v>482</v>
      </c>
      <c r="B53" s="706" t="s">
        <v>2237</v>
      </c>
      <c r="C53" s="920">
        <v>75.4</v>
      </c>
      <c r="D53" s="920">
        <v>78.5</v>
      </c>
      <c r="E53" s="921" t="s">
        <v>1098</v>
      </c>
      <c r="F53" s="727">
        <v>78.5</v>
      </c>
      <c r="G53" s="987" t="s">
        <v>3130</v>
      </c>
      <c r="H53" s="987" t="s">
        <v>2829</v>
      </c>
      <c r="I53" s="987" t="s">
        <v>2830</v>
      </c>
      <c r="J53" s="987" t="s">
        <v>2831</v>
      </c>
      <c r="K53" s="987" t="s">
        <v>328</v>
      </c>
      <c r="L53" s="987" t="s">
        <v>2832</v>
      </c>
      <c r="M53" s="987" t="s">
        <v>2833</v>
      </c>
      <c r="N53" s="987" t="s">
        <v>2781</v>
      </c>
      <c r="O53" s="863" t="s">
        <v>119</v>
      </c>
    </row>
    <row r="54" spans="1:15" s="703" customFormat="1" ht="22.5" customHeight="1">
      <c r="A54" s="736" t="s">
        <v>481</v>
      </c>
      <c r="B54" s="706"/>
      <c r="C54" s="920"/>
      <c r="D54" s="920"/>
      <c r="E54" s="729" t="s">
        <v>2238</v>
      </c>
      <c r="F54" s="922"/>
      <c r="G54" s="680"/>
      <c r="H54" s="680"/>
      <c r="I54" s="680"/>
      <c r="J54" s="680"/>
      <c r="K54" s="680"/>
      <c r="L54" s="680"/>
      <c r="M54" s="680"/>
      <c r="N54" s="680"/>
      <c r="O54" s="923"/>
    </row>
    <row r="55" spans="1:15" s="703" customFormat="1" ht="22.5" customHeight="1">
      <c r="A55" s="722"/>
      <c r="B55" s="706"/>
      <c r="C55" s="920">
        <v>39.7</v>
      </c>
      <c r="D55" s="920">
        <v>42</v>
      </c>
      <c r="E55" s="921" t="s">
        <v>1099</v>
      </c>
      <c r="F55" s="727">
        <v>42</v>
      </c>
      <c r="G55" s="987" t="s">
        <v>2834</v>
      </c>
      <c r="H55" s="987" t="s">
        <v>2835</v>
      </c>
      <c r="I55" s="987" t="s">
        <v>2836</v>
      </c>
      <c r="J55" s="987" t="s">
        <v>2837</v>
      </c>
      <c r="K55" s="987" t="s">
        <v>2838</v>
      </c>
      <c r="L55" s="987" t="s">
        <v>2839</v>
      </c>
      <c r="M55" s="987" t="s">
        <v>2840</v>
      </c>
      <c r="N55" s="987" t="s">
        <v>2781</v>
      </c>
      <c r="O55" s="863" t="s">
        <v>119</v>
      </c>
    </row>
    <row r="56" spans="1:15" s="703" customFormat="1" ht="22.5" customHeight="1">
      <c r="A56" s="722"/>
      <c r="B56" s="706"/>
      <c r="C56" s="920"/>
      <c r="D56" s="920"/>
      <c r="E56" s="729" t="s">
        <v>2239</v>
      </c>
      <c r="F56" s="859"/>
      <c r="G56" s="986"/>
      <c r="H56" s="986"/>
      <c r="I56" s="986"/>
      <c r="J56" s="986"/>
      <c r="K56" s="986"/>
      <c r="L56" s="986"/>
      <c r="M56" s="986"/>
      <c r="N56" s="986"/>
      <c r="O56" s="864"/>
    </row>
    <row r="57" spans="1:15" s="703" customFormat="1" ht="22.5" customHeight="1">
      <c r="A57" s="722"/>
      <c r="B57" s="706"/>
      <c r="C57" s="920">
        <v>25</v>
      </c>
      <c r="D57" s="920">
        <v>65</v>
      </c>
      <c r="E57" s="704" t="s">
        <v>1100</v>
      </c>
      <c r="F57" s="727">
        <v>65</v>
      </c>
      <c r="G57" s="987" t="s">
        <v>3129</v>
      </c>
      <c r="H57" s="987" t="s">
        <v>328</v>
      </c>
      <c r="I57" s="987" t="s">
        <v>2828</v>
      </c>
      <c r="J57" s="987" t="s">
        <v>2836</v>
      </c>
      <c r="K57" s="987" t="s">
        <v>2841</v>
      </c>
      <c r="L57" s="987" t="s">
        <v>2842</v>
      </c>
      <c r="M57" s="987" t="s">
        <v>2796</v>
      </c>
      <c r="N57" s="987" t="s">
        <v>2783</v>
      </c>
      <c r="O57" s="863" t="s">
        <v>439</v>
      </c>
    </row>
    <row r="58" spans="1:15" s="703" customFormat="1" ht="22.5" customHeight="1">
      <c r="A58" s="722"/>
      <c r="B58" s="706"/>
      <c r="C58" s="920"/>
      <c r="D58" s="920"/>
      <c r="E58" s="729" t="s">
        <v>2240</v>
      </c>
      <c r="F58" s="859"/>
      <c r="G58" s="986"/>
      <c r="H58" s="986"/>
      <c r="I58" s="986"/>
      <c r="J58" s="986"/>
      <c r="K58" s="986"/>
      <c r="L58" s="986"/>
      <c r="M58" s="986"/>
      <c r="N58" s="986"/>
      <c r="O58" s="864"/>
    </row>
    <row r="59" spans="1:15" s="703" customFormat="1" ht="22.5" customHeight="1">
      <c r="A59" s="722"/>
      <c r="B59" s="706"/>
      <c r="C59" s="920">
        <v>75.59</v>
      </c>
      <c r="D59" s="920">
        <v>80</v>
      </c>
      <c r="E59" s="924" t="s">
        <v>1101</v>
      </c>
      <c r="F59" s="727">
        <v>80</v>
      </c>
      <c r="G59" s="987" t="s">
        <v>2795</v>
      </c>
      <c r="H59" s="987" t="s">
        <v>1040</v>
      </c>
      <c r="I59" s="987" t="s">
        <v>2796</v>
      </c>
      <c r="J59" s="987" t="s">
        <v>3129</v>
      </c>
      <c r="K59" s="987" t="s">
        <v>328</v>
      </c>
      <c r="L59" s="987" t="s">
        <v>3130</v>
      </c>
      <c r="M59" s="987" t="s">
        <v>2795</v>
      </c>
      <c r="N59" s="987" t="s">
        <v>2783</v>
      </c>
      <c r="O59" s="863" t="s">
        <v>439</v>
      </c>
    </row>
    <row r="60" spans="1:15" s="703" customFormat="1" ht="22.5" customHeight="1">
      <c r="A60" s="722"/>
      <c r="B60" s="706"/>
      <c r="C60" s="920"/>
      <c r="D60" s="920"/>
      <c r="E60" s="925" t="s">
        <v>2241</v>
      </c>
      <c r="F60" s="859"/>
      <c r="G60" s="986"/>
      <c r="H60" s="986"/>
      <c r="I60" s="986"/>
      <c r="J60" s="986"/>
      <c r="K60" s="986"/>
      <c r="L60" s="986"/>
      <c r="M60" s="986"/>
      <c r="N60" s="986"/>
      <c r="O60" s="864"/>
    </row>
    <row r="61" spans="1:15" s="703" customFormat="1" ht="22.5" customHeight="1">
      <c r="A61" s="722"/>
      <c r="B61" s="706"/>
      <c r="C61" s="920"/>
      <c r="D61" s="920"/>
      <c r="E61" s="704" t="s">
        <v>1102</v>
      </c>
      <c r="F61" s="727">
        <v>20</v>
      </c>
      <c r="G61" s="987" t="s">
        <v>2828</v>
      </c>
      <c r="H61" s="987" t="s">
        <v>2844</v>
      </c>
      <c r="I61" s="987" t="s">
        <v>2814</v>
      </c>
      <c r="J61" s="987" t="s">
        <v>2843</v>
      </c>
      <c r="K61" s="987" t="s">
        <v>2823</v>
      </c>
      <c r="L61" s="987" t="s">
        <v>2816</v>
      </c>
      <c r="M61" s="987" t="s">
        <v>2826</v>
      </c>
      <c r="N61" s="987" t="s">
        <v>2781</v>
      </c>
      <c r="O61" s="863" t="s">
        <v>120</v>
      </c>
    </row>
    <row r="62" spans="1:15" s="703" customFormat="1" ht="22.5" customHeight="1">
      <c r="A62" s="722"/>
      <c r="B62" s="706"/>
      <c r="C62" s="920"/>
      <c r="D62" s="920"/>
      <c r="E62" s="729" t="s">
        <v>2243</v>
      </c>
      <c r="F62" s="729"/>
      <c r="G62" s="994"/>
      <c r="H62" s="994"/>
      <c r="I62" s="994"/>
      <c r="J62" s="994"/>
      <c r="K62" s="994"/>
      <c r="L62" s="994"/>
      <c r="M62" s="994"/>
      <c r="N62" s="994"/>
      <c r="O62" s="864"/>
    </row>
    <row r="63" spans="1:15" s="703" customFormat="1" ht="22.5" customHeight="1">
      <c r="A63" s="722"/>
      <c r="B63" s="918"/>
      <c r="C63" s="724"/>
      <c r="D63" s="724"/>
      <c r="E63" s="704" t="s">
        <v>1103</v>
      </c>
      <c r="F63" s="727">
        <v>20</v>
      </c>
      <c r="G63" s="987" t="s">
        <v>2828</v>
      </c>
      <c r="H63" s="987" t="s">
        <v>2844</v>
      </c>
      <c r="I63" s="987" t="s">
        <v>2814</v>
      </c>
      <c r="J63" s="987" t="s">
        <v>2843</v>
      </c>
      <c r="K63" s="987" t="s">
        <v>2845</v>
      </c>
      <c r="L63" s="987" t="s">
        <v>2816</v>
      </c>
      <c r="M63" s="987" t="s">
        <v>2826</v>
      </c>
      <c r="N63" s="987" t="s">
        <v>2781</v>
      </c>
      <c r="O63" s="863" t="s">
        <v>120</v>
      </c>
    </row>
    <row r="64" spans="1:15" s="703" customFormat="1" ht="22.5" customHeight="1">
      <c r="A64" s="722"/>
      <c r="B64" s="919"/>
      <c r="C64" s="895"/>
      <c r="D64" s="895"/>
      <c r="E64" s="729" t="s">
        <v>2244</v>
      </c>
      <c r="F64" s="729"/>
      <c r="G64" s="994"/>
      <c r="H64" s="994"/>
      <c r="I64" s="994"/>
      <c r="J64" s="994"/>
      <c r="K64" s="994"/>
      <c r="L64" s="994"/>
      <c r="M64" s="994"/>
      <c r="N64" s="994"/>
      <c r="O64" s="864"/>
    </row>
    <row r="65" spans="1:15" s="703" customFormat="1" ht="22.5" customHeight="1">
      <c r="A65" s="717"/>
      <c r="B65" s="926" t="s">
        <v>2971</v>
      </c>
      <c r="C65" s="745">
        <v>32</v>
      </c>
      <c r="D65" s="745" t="s">
        <v>1043</v>
      </c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867" t="s">
        <v>1928</v>
      </c>
    </row>
    <row r="66" spans="1:15" s="703" customFormat="1" ht="22.5" customHeight="1">
      <c r="A66" s="731"/>
      <c r="B66" s="731"/>
      <c r="C66" s="731"/>
      <c r="D66" s="731"/>
      <c r="E66" s="919" t="s">
        <v>1104</v>
      </c>
      <c r="F66" s="895" t="s">
        <v>1043</v>
      </c>
      <c r="G66" s="895" t="s">
        <v>2841</v>
      </c>
      <c r="H66" s="895" t="s">
        <v>1041</v>
      </c>
      <c r="I66" s="895" t="s">
        <v>2844</v>
      </c>
      <c r="J66" s="895" t="s">
        <v>2836</v>
      </c>
      <c r="K66" s="895" t="s">
        <v>1043</v>
      </c>
      <c r="L66" s="895" t="s">
        <v>2841</v>
      </c>
      <c r="M66" s="895" t="s">
        <v>1041</v>
      </c>
      <c r="N66" s="895" t="s">
        <v>2781</v>
      </c>
      <c r="O66" s="919" t="s">
        <v>385</v>
      </c>
    </row>
    <row r="67" spans="1:15" s="703" customFormat="1" ht="22.5" customHeight="1">
      <c r="A67" s="725" t="s">
        <v>483</v>
      </c>
      <c r="B67" s="876" t="s">
        <v>2972</v>
      </c>
      <c r="C67" s="927">
        <v>0.64</v>
      </c>
      <c r="D67" s="928">
        <v>0.5</v>
      </c>
      <c r="E67" s="718"/>
      <c r="F67" s="742" t="s">
        <v>2800</v>
      </c>
      <c r="G67" s="742" t="s">
        <v>2801</v>
      </c>
      <c r="H67" s="742" t="s">
        <v>2802</v>
      </c>
      <c r="I67" s="742" t="s">
        <v>2803</v>
      </c>
      <c r="J67" s="742" t="s">
        <v>2804</v>
      </c>
      <c r="K67" s="742" t="s">
        <v>2800</v>
      </c>
      <c r="L67" s="742" t="s">
        <v>2801</v>
      </c>
      <c r="M67" s="742" t="s">
        <v>2802</v>
      </c>
      <c r="N67" s="742" t="s">
        <v>2782</v>
      </c>
      <c r="O67" s="854" t="s">
        <v>2547</v>
      </c>
    </row>
    <row r="68" spans="1:15" s="703" customFormat="1" ht="22.5" customHeight="1">
      <c r="A68" s="724" t="s">
        <v>484</v>
      </c>
      <c r="B68" s="878" t="s">
        <v>2245</v>
      </c>
      <c r="C68" s="724"/>
      <c r="D68" s="724"/>
      <c r="E68" s="893" t="s">
        <v>1105</v>
      </c>
      <c r="F68" s="989" t="s">
        <v>2815</v>
      </c>
      <c r="G68" s="989" t="s">
        <v>2827</v>
      </c>
      <c r="H68" s="989" t="s">
        <v>600</v>
      </c>
      <c r="I68" s="989" t="s">
        <v>2828</v>
      </c>
      <c r="J68" s="989" t="s">
        <v>2826</v>
      </c>
      <c r="K68" s="989" t="s">
        <v>2815</v>
      </c>
      <c r="L68" s="989" t="s">
        <v>2827</v>
      </c>
      <c r="M68" s="989" t="s">
        <v>600</v>
      </c>
      <c r="N68" s="989" t="s">
        <v>2782</v>
      </c>
      <c r="O68" s="931" t="s">
        <v>121</v>
      </c>
    </row>
    <row r="69" spans="1:15" s="703" customFormat="1" ht="22.5" customHeight="1">
      <c r="A69" s="709"/>
      <c r="B69" s="878"/>
      <c r="C69" s="881"/>
      <c r="D69" s="881"/>
      <c r="E69" s="875" t="s">
        <v>122</v>
      </c>
      <c r="F69" s="932"/>
      <c r="G69" s="995"/>
      <c r="H69" s="995"/>
      <c r="I69" s="995"/>
      <c r="J69" s="995"/>
      <c r="K69" s="995"/>
      <c r="L69" s="995"/>
      <c r="M69" s="995"/>
      <c r="N69" s="995"/>
      <c r="O69" s="902"/>
    </row>
    <row r="70" spans="1:15" s="703" customFormat="1" ht="22.5" customHeight="1">
      <c r="A70" s="724"/>
      <c r="B70" s="724"/>
      <c r="C70" s="929"/>
      <c r="D70" s="883"/>
      <c r="E70" s="893" t="s">
        <v>1106</v>
      </c>
      <c r="F70" s="930" t="s">
        <v>2846</v>
      </c>
      <c r="G70" s="989" t="s">
        <v>2847</v>
      </c>
      <c r="H70" s="989" t="s">
        <v>2848</v>
      </c>
      <c r="I70" s="989" t="s">
        <v>2781</v>
      </c>
      <c r="J70" s="989" t="s">
        <v>2849</v>
      </c>
      <c r="K70" s="989" t="s">
        <v>2805</v>
      </c>
      <c r="L70" s="989" t="s">
        <v>2803</v>
      </c>
      <c r="M70" s="989" t="s">
        <v>2804</v>
      </c>
      <c r="N70" s="989" t="s">
        <v>2782</v>
      </c>
      <c r="O70" s="931" t="s">
        <v>123</v>
      </c>
    </row>
    <row r="71" spans="1:15" s="703" customFormat="1" ht="22.5" customHeight="1">
      <c r="A71" s="724"/>
      <c r="B71" s="724"/>
      <c r="C71" s="929"/>
      <c r="D71" s="929"/>
      <c r="E71" s="875" t="s">
        <v>1356</v>
      </c>
      <c r="F71" s="868"/>
      <c r="G71" s="983"/>
      <c r="H71" s="983"/>
      <c r="I71" s="983"/>
      <c r="J71" s="983"/>
      <c r="K71" s="983"/>
      <c r="L71" s="983"/>
      <c r="M71" s="983"/>
      <c r="N71" s="983"/>
      <c r="O71" s="902"/>
    </row>
    <row r="72" spans="1:15" s="703" customFormat="1" ht="22.5" customHeight="1">
      <c r="A72" s="709"/>
      <c r="B72" s="877"/>
      <c r="C72" s="846"/>
      <c r="D72" s="846"/>
      <c r="E72" s="893" t="s">
        <v>1107</v>
      </c>
      <c r="F72" s="930" t="s">
        <v>2850</v>
      </c>
      <c r="G72" s="989" t="s">
        <v>2851</v>
      </c>
      <c r="H72" s="989" t="s">
        <v>2852</v>
      </c>
      <c r="I72" s="989" t="s">
        <v>2803</v>
      </c>
      <c r="J72" s="989" t="s">
        <v>2804</v>
      </c>
      <c r="K72" s="989" t="s">
        <v>2800</v>
      </c>
      <c r="L72" s="989" t="s">
        <v>2801</v>
      </c>
      <c r="M72" s="989" t="s">
        <v>2802</v>
      </c>
      <c r="N72" s="989" t="s">
        <v>2782</v>
      </c>
      <c r="O72" s="931" t="s">
        <v>123</v>
      </c>
    </row>
    <row r="73" spans="1:15" s="703" customFormat="1" ht="21" customHeight="1">
      <c r="A73" s="709"/>
      <c r="B73" s="877"/>
      <c r="C73" s="908"/>
      <c r="D73" s="908"/>
      <c r="E73" s="875" t="s">
        <v>1359</v>
      </c>
      <c r="F73" s="868"/>
      <c r="G73" s="983"/>
      <c r="H73" s="983"/>
      <c r="I73" s="983"/>
      <c r="J73" s="983"/>
      <c r="K73" s="983"/>
      <c r="L73" s="983"/>
      <c r="M73" s="983"/>
      <c r="N73" s="983"/>
      <c r="O73" s="902"/>
    </row>
    <row r="74" spans="1:15" s="703" customFormat="1" ht="21" customHeight="1">
      <c r="A74" s="709"/>
      <c r="B74" s="877"/>
      <c r="C74" s="908"/>
      <c r="D74" s="908"/>
      <c r="E74" s="900" t="s">
        <v>1108</v>
      </c>
      <c r="F74" s="954" t="s">
        <v>3128</v>
      </c>
      <c r="G74" s="954" t="s">
        <v>2853</v>
      </c>
      <c r="H74" s="954" t="s">
        <v>2854</v>
      </c>
      <c r="I74" s="954" t="s">
        <v>2855</v>
      </c>
      <c r="J74" s="954" t="s">
        <v>2856</v>
      </c>
      <c r="K74" s="954" t="s">
        <v>3128</v>
      </c>
      <c r="L74" s="954" t="s">
        <v>2853</v>
      </c>
      <c r="M74" s="954" t="s">
        <v>2854</v>
      </c>
      <c r="N74" s="954" t="s">
        <v>2782</v>
      </c>
      <c r="O74" s="931" t="s">
        <v>124</v>
      </c>
    </row>
    <row r="75" spans="1:15" s="703" customFormat="1" ht="21" customHeight="1">
      <c r="A75" s="709"/>
      <c r="B75" s="879"/>
      <c r="C75" s="888"/>
      <c r="D75" s="888"/>
      <c r="E75" s="879" t="s">
        <v>2247</v>
      </c>
      <c r="F75" s="933"/>
      <c r="G75" s="996"/>
      <c r="H75" s="996"/>
      <c r="I75" s="996"/>
      <c r="J75" s="996"/>
      <c r="K75" s="996"/>
      <c r="L75" s="996"/>
      <c r="M75" s="996"/>
      <c r="N75" s="996"/>
      <c r="O75" s="903"/>
    </row>
    <row r="76" spans="1:15" s="703" customFormat="1" ht="21" customHeight="1">
      <c r="A76" s="709"/>
      <c r="B76" s="876" t="s">
        <v>2974</v>
      </c>
      <c r="C76" s="880">
        <v>0.0109</v>
      </c>
      <c r="D76" s="866">
        <v>0.01</v>
      </c>
      <c r="E76" s="718"/>
      <c r="F76" s="714">
        <v>1</v>
      </c>
      <c r="G76" s="742" t="s">
        <v>2857</v>
      </c>
      <c r="H76" s="742" t="s">
        <v>2858</v>
      </c>
      <c r="I76" s="742" t="s">
        <v>2806</v>
      </c>
      <c r="J76" s="742" t="s">
        <v>2859</v>
      </c>
      <c r="K76" s="742" t="s">
        <v>2781</v>
      </c>
      <c r="L76" s="742" t="s">
        <v>2849</v>
      </c>
      <c r="M76" s="742" t="s">
        <v>2805</v>
      </c>
      <c r="N76" s="742" t="s">
        <v>2782</v>
      </c>
      <c r="O76" s="854" t="s">
        <v>2547</v>
      </c>
    </row>
    <row r="77" spans="1:15" s="703" customFormat="1" ht="21" customHeight="1">
      <c r="A77" s="709"/>
      <c r="B77" s="877" t="s">
        <v>2973</v>
      </c>
      <c r="C77" s="908" t="s">
        <v>2248</v>
      </c>
      <c r="D77" s="908"/>
      <c r="E77" s="876" t="s">
        <v>1109</v>
      </c>
      <c r="F77" s="997" t="s">
        <v>2795</v>
      </c>
      <c r="G77" s="997" t="s">
        <v>1040</v>
      </c>
      <c r="H77" s="997" t="s">
        <v>325</v>
      </c>
      <c r="I77" s="997" t="s">
        <v>2863</v>
      </c>
      <c r="J77" s="997" t="s">
        <v>2862</v>
      </c>
      <c r="K77" s="997" t="s">
        <v>2795</v>
      </c>
      <c r="L77" s="997" t="s">
        <v>2860</v>
      </c>
      <c r="M77" s="997" t="s">
        <v>2861</v>
      </c>
      <c r="N77" s="997" t="s">
        <v>2782</v>
      </c>
      <c r="O77" s="931" t="s">
        <v>125</v>
      </c>
    </row>
    <row r="78" spans="1:15" s="703" customFormat="1" ht="21" customHeight="1">
      <c r="A78" s="709"/>
      <c r="B78" s="934"/>
      <c r="C78" s="908"/>
      <c r="D78" s="908"/>
      <c r="E78" s="878" t="s">
        <v>1378</v>
      </c>
      <c r="F78" s="935"/>
      <c r="G78" s="998"/>
      <c r="H78" s="998"/>
      <c r="I78" s="998"/>
      <c r="J78" s="998"/>
      <c r="K78" s="998"/>
      <c r="L78" s="998"/>
      <c r="M78" s="998"/>
      <c r="N78" s="998"/>
      <c r="O78" s="936"/>
    </row>
    <row r="79" spans="1:15" s="703" customFormat="1" ht="21" customHeight="1">
      <c r="A79" s="724"/>
      <c r="B79" s="877"/>
      <c r="C79" s="908"/>
      <c r="D79" s="908"/>
      <c r="E79" s="901" t="s">
        <v>1380</v>
      </c>
      <c r="F79" s="914"/>
      <c r="G79" s="993"/>
      <c r="H79" s="993"/>
      <c r="I79" s="993"/>
      <c r="J79" s="993"/>
      <c r="K79" s="993"/>
      <c r="L79" s="993"/>
      <c r="M79" s="993"/>
      <c r="N79" s="993"/>
      <c r="O79" s="902"/>
    </row>
    <row r="80" spans="1:15" s="703" customFormat="1" ht="21" customHeight="1">
      <c r="A80" s="724"/>
      <c r="B80" s="877"/>
      <c r="C80" s="908"/>
      <c r="D80" s="908"/>
      <c r="E80" s="876" t="s">
        <v>1110</v>
      </c>
      <c r="F80" s="997" t="s">
        <v>3130</v>
      </c>
      <c r="G80" s="997" t="s">
        <v>2795</v>
      </c>
      <c r="H80" s="997" t="s">
        <v>1040</v>
      </c>
      <c r="I80" s="997" t="s">
        <v>3129</v>
      </c>
      <c r="J80" s="997" t="s">
        <v>328</v>
      </c>
      <c r="K80" s="997" t="s">
        <v>3130</v>
      </c>
      <c r="L80" s="997" t="s">
        <v>2795</v>
      </c>
      <c r="M80" s="997" t="s">
        <v>1040</v>
      </c>
      <c r="N80" s="997" t="s">
        <v>2782</v>
      </c>
      <c r="O80" s="931" t="s">
        <v>2187</v>
      </c>
    </row>
    <row r="81" spans="1:15" s="703" customFormat="1" ht="21" customHeight="1">
      <c r="A81" s="724"/>
      <c r="B81" s="877"/>
      <c r="C81" s="908"/>
      <c r="D81" s="908"/>
      <c r="E81" s="878" t="s">
        <v>2249</v>
      </c>
      <c r="F81" s="935"/>
      <c r="G81" s="998"/>
      <c r="H81" s="998"/>
      <c r="I81" s="998"/>
      <c r="J81" s="998"/>
      <c r="K81" s="998"/>
      <c r="L81" s="998"/>
      <c r="M81" s="998"/>
      <c r="N81" s="998"/>
      <c r="O81" s="936"/>
    </row>
    <row r="82" spans="1:15" s="703" customFormat="1" ht="21" customHeight="1">
      <c r="A82" s="724"/>
      <c r="B82" s="879"/>
      <c r="C82" s="888"/>
      <c r="D82" s="888"/>
      <c r="E82" s="879" t="s">
        <v>2250</v>
      </c>
      <c r="F82" s="933"/>
      <c r="G82" s="996"/>
      <c r="H82" s="996"/>
      <c r="I82" s="996"/>
      <c r="J82" s="996"/>
      <c r="K82" s="996"/>
      <c r="L82" s="996"/>
      <c r="M82" s="996"/>
      <c r="N82" s="996"/>
      <c r="O82" s="903"/>
    </row>
    <row r="83" spans="1:15" s="703" customFormat="1" ht="22.5" customHeight="1">
      <c r="A83" s="724"/>
      <c r="B83" s="900" t="s">
        <v>2975</v>
      </c>
      <c r="C83" s="889">
        <v>100</v>
      </c>
      <c r="D83" s="889">
        <v>100</v>
      </c>
      <c r="E83" s="721"/>
      <c r="F83" s="742" t="s">
        <v>1032</v>
      </c>
      <c r="G83" s="742" t="s">
        <v>1032</v>
      </c>
      <c r="H83" s="742" t="s">
        <v>1032</v>
      </c>
      <c r="I83" s="742" t="s">
        <v>3130</v>
      </c>
      <c r="J83" s="742" t="s">
        <v>2795</v>
      </c>
      <c r="K83" s="742" t="s">
        <v>1040</v>
      </c>
      <c r="L83" s="742" t="s">
        <v>325</v>
      </c>
      <c r="M83" s="742" t="s">
        <v>1032</v>
      </c>
      <c r="N83" s="742" t="s">
        <v>2782</v>
      </c>
      <c r="O83" s="852" t="s">
        <v>2547</v>
      </c>
    </row>
    <row r="84" spans="1:15" s="703" customFormat="1" ht="22.5" customHeight="1">
      <c r="A84" s="724"/>
      <c r="B84" s="878" t="s">
        <v>2251</v>
      </c>
      <c r="C84" s="929"/>
      <c r="D84" s="883"/>
      <c r="E84" s="718" t="s">
        <v>1111</v>
      </c>
      <c r="F84" s="714">
        <v>100</v>
      </c>
      <c r="G84" s="742" t="s">
        <v>1032</v>
      </c>
      <c r="H84" s="742" t="s">
        <v>1032</v>
      </c>
      <c r="I84" s="742" t="s">
        <v>3130</v>
      </c>
      <c r="J84" s="742" t="s">
        <v>2795</v>
      </c>
      <c r="K84" s="742" t="s">
        <v>1040</v>
      </c>
      <c r="L84" s="742" t="s">
        <v>325</v>
      </c>
      <c r="M84" s="742" t="s">
        <v>1032</v>
      </c>
      <c r="N84" s="742" t="s">
        <v>2782</v>
      </c>
      <c r="O84" s="719" t="s">
        <v>126</v>
      </c>
    </row>
    <row r="85" spans="1:15" s="703" customFormat="1" ht="22.5" customHeight="1">
      <c r="A85" s="724"/>
      <c r="B85" s="877"/>
      <c r="C85" s="929">
        <v>0</v>
      </c>
      <c r="D85" s="929" t="s">
        <v>2864</v>
      </c>
      <c r="E85" s="718" t="s">
        <v>1112</v>
      </c>
      <c r="F85" s="714" t="s">
        <v>2252</v>
      </c>
      <c r="G85" s="742" t="s">
        <v>2865</v>
      </c>
      <c r="H85" s="742" t="s">
        <v>1745</v>
      </c>
      <c r="I85" s="742" t="s">
        <v>2783</v>
      </c>
      <c r="J85" s="742" t="s">
        <v>3148</v>
      </c>
      <c r="K85" s="742" t="s">
        <v>2782</v>
      </c>
      <c r="L85" s="742" t="s">
        <v>3147</v>
      </c>
      <c r="M85" s="742" t="s">
        <v>2781</v>
      </c>
      <c r="N85" s="742" t="s">
        <v>2782</v>
      </c>
      <c r="O85" s="719" t="s">
        <v>2253</v>
      </c>
    </row>
    <row r="86" spans="1:15" s="703" customFormat="1" ht="22.5" customHeight="1">
      <c r="A86" s="709"/>
      <c r="B86" s="898"/>
      <c r="C86" s="908"/>
      <c r="D86" s="908"/>
      <c r="E86" s="900" t="s">
        <v>1113</v>
      </c>
      <c r="F86" s="889" t="s">
        <v>2866</v>
      </c>
      <c r="G86" s="889" t="s">
        <v>2867</v>
      </c>
      <c r="H86" s="889" t="s">
        <v>2868</v>
      </c>
      <c r="I86" s="889">
        <v>80</v>
      </c>
      <c r="J86" s="889">
        <v>85</v>
      </c>
      <c r="K86" s="889">
        <v>90</v>
      </c>
      <c r="L86" s="889">
        <v>95</v>
      </c>
      <c r="M86" s="889">
        <v>100</v>
      </c>
      <c r="N86" s="954" t="s">
        <v>2782</v>
      </c>
      <c r="O86" s="887" t="s">
        <v>1042</v>
      </c>
    </row>
    <row r="87" spans="1:15" s="703" customFormat="1" ht="22.5" customHeight="1">
      <c r="A87" s="709"/>
      <c r="B87" s="899"/>
      <c r="C87" s="917"/>
      <c r="D87" s="917"/>
      <c r="E87" s="879" t="s">
        <v>2691</v>
      </c>
      <c r="F87" s="888"/>
      <c r="G87" s="958"/>
      <c r="H87" s="958"/>
      <c r="I87" s="958"/>
      <c r="J87" s="958"/>
      <c r="K87" s="958"/>
      <c r="L87" s="958"/>
      <c r="M87" s="958"/>
      <c r="N87" s="958"/>
      <c r="O87" s="870"/>
    </row>
    <row r="88" spans="1:15" s="703" customFormat="1" ht="22.5" customHeight="1">
      <c r="A88" s="709"/>
      <c r="B88" s="876" t="s">
        <v>2976</v>
      </c>
      <c r="C88" s="483">
        <v>1.63</v>
      </c>
      <c r="D88" s="483">
        <v>1.53</v>
      </c>
      <c r="E88" s="718"/>
      <c r="F88" s="714">
        <v>1.53</v>
      </c>
      <c r="G88" s="742" t="s">
        <v>2781</v>
      </c>
      <c r="H88" s="742" t="s">
        <v>2740</v>
      </c>
      <c r="I88" s="742" t="s">
        <v>3148</v>
      </c>
      <c r="J88" s="742" t="s">
        <v>2782</v>
      </c>
      <c r="K88" s="742" t="s">
        <v>3147</v>
      </c>
      <c r="L88" s="742" t="s">
        <v>2781</v>
      </c>
      <c r="M88" s="742" t="s">
        <v>2800</v>
      </c>
      <c r="N88" s="742" t="s">
        <v>2783</v>
      </c>
      <c r="O88" s="853" t="s">
        <v>555</v>
      </c>
    </row>
    <row r="89" spans="1:15" s="703" customFormat="1" ht="22.5" customHeight="1">
      <c r="A89" s="724"/>
      <c r="B89" s="709" t="s">
        <v>2254</v>
      </c>
      <c r="C89" s="842" t="s">
        <v>2255</v>
      </c>
      <c r="D89" s="842" t="s">
        <v>2255</v>
      </c>
      <c r="E89" s="937" t="s">
        <v>1114</v>
      </c>
      <c r="F89" s="999" t="s">
        <v>1032</v>
      </c>
      <c r="G89" s="999" t="s">
        <v>1032</v>
      </c>
      <c r="H89" s="999" t="s">
        <v>1032</v>
      </c>
      <c r="I89" s="999" t="s">
        <v>3130</v>
      </c>
      <c r="J89" s="999" t="s">
        <v>2795</v>
      </c>
      <c r="K89" s="999" t="s">
        <v>1040</v>
      </c>
      <c r="L89" s="999" t="s">
        <v>325</v>
      </c>
      <c r="M89" s="999" t="s">
        <v>1032</v>
      </c>
      <c r="N89" s="999" t="s">
        <v>2783</v>
      </c>
      <c r="O89" s="939" t="s">
        <v>127</v>
      </c>
    </row>
    <row r="90" spans="1:15" s="703" customFormat="1" ht="22.5" customHeight="1">
      <c r="A90" s="724"/>
      <c r="B90" s="709"/>
      <c r="C90" s="842" t="s">
        <v>3149</v>
      </c>
      <c r="D90" s="842" t="s">
        <v>3149</v>
      </c>
      <c r="E90" s="940" t="s">
        <v>574</v>
      </c>
      <c r="F90" s="751"/>
      <c r="G90" s="1000"/>
      <c r="H90" s="1000"/>
      <c r="I90" s="1000"/>
      <c r="J90" s="1000"/>
      <c r="K90" s="1000"/>
      <c r="L90" s="1000"/>
      <c r="M90" s="1000"/>
      <c r="N90" s="1000"/>
      <c r="O90" s="749"/>
    </row>
    <row r="91" spans="1:15" s="703" customFormat="1" ht="22.5" customHeight="1">
      <c r="A91" s="724"/>
      <c r="B91" s="735" t="s">
        <v>2977</v>
      </c>
      <c r="C91" s="745"/>
      <c r="D91" s="745"/>
      <c r="E91" s="937"/>
      <c r="F91" s="937"/>
      <c r="G91" s="1002"/>
      <c r="H91" s="1002"/>
      <c r="I91" s="1002"/>
      <c r="J91" s="1002"/>
      <c r="K91" s="1002"/>
      <c r="L91" s="1002"/>
      <c r="M91" s="1002"/>
      <c r="N91" s="1002"/>
      <c r="O91" s="942" t="s">
        <v>439</v>
      </c>
    </row>
    <row r="92" spans="1:15" s="703" customFormat="1" ht="22.5" customHeight="1">
      <c r="A92" s="724"/>
      <c r="B92" s="737"/>
      <c r="C92" s="895" t="s">
        <v>3151</v>
      </c>
      <c r="D92" s="895" t="s">
        <v>3150</v>
      </c>
      <c r="E92" s="940" t="s">
        <v>1115</v>
      </c>
      <c r="F92" s="940" t="s">
        <v>3150</v>
      </c>
      <c r="G92" s="1001" t="s">
        <v>2820</v>
      </c>
      <c r="H92" s="1001" t="s">
        <v>428</v>
      </c>
      <c r="I92" s="1001" t="s">
        <v>2827</v>
      </c>
      <c r="J92" s="1001" t="s">
        <v>2813</v>
      </c>
      <c r="K92" s="1001" t="s">
        <v>2811</v>
      </c>
      <c r="L92" s="1001" t="s">
        <v>2812</v>
      </c>
      <c r="M92" s="1001" t="s">
        <v>3192</v>
      </c>
      <c r="N92" s="1001" t="s">
        <v>2782</v>
      </c>
      <c r="O92" s="749" t="s">
        <v>2967</v>
      </c>
    </row>
    <row r="93" spans="1:15" s="703" customFormat="1" ht="22.5" customHeight="1">
      <c r="A93" s="735" t="s">
        <v>485</v>
      </c>
      <c r="B93" s="876" t="s">
        <v>2978</v>
      </c>
      <c r="C93" s="889" t="s">
        <v>1627</v>
      </c>
      <c r="D93" s="866">
        <v>0.7</v>
      </c>
      <c r="E93" s="900"/>
      <c r="F93" s="889">
        <v>70</v>
      </c>
      <c r="G93" s="954" t="s">
        <v>328</v>
      </c>
      <c r="H93" s="954" t="s">
        <v>3130</v>
      </c>
      <c r="I93" s="954" t="s">
        <v>1041</v>
      </c>
      <c r="J93" s="954" t="s">
        <v>3128</v>
      </c>
      <c r="K93" s="954" t="s">
        <v>3129</v>
      </c>
      <c r="L93" s="954" t="s">
        <v>3130</v>
      </c>
      <c r="M93" s="954" t="s">
        <v>1040</v>
      </c>
      <c r="N93" s="954" t="s">
        <v>2781</v>
      </c>
      <c r="O93" s="885" t="s">
        <v>2547</v>
      </c>
    </row>
    <row r="94" spans="1:15" s="703" customFormat="1" ht="22.5" customHeight="1">
      <c r="A94" s="736" t="s">
        <v>486</v>
      </c>
      <c r="B94" s="877" t="s">
        <v>2256</v>
      </c>
      <c r="C94" s="908"/>
      <c r="D94" s="908"/>
      <c r="E94" s="878" t="s">
        <v>1116</v>
      </c>
      <c r="F94" s="908" t="s">
        <v>631</v>
      </c>
      <c r="G94" s="908" t="s">
        <v>1562</v>
      </c>
      <c r="H94" s="908" t="s">
        <v>3198</v>
      </c>
      <c r="I94" s="956" t="s">
        <v>2843</v>
      </c>
      <c r="J94" s="956" t="s">
        <v>2814</v>
      </c>
      <c r="K94" s="956" t="s">
        <v>2827</v>
      </c>
      <c r="L94" s="956" t="s">
        <v>2811</v>
      </c>
      <c r="M94" s="956" t="s">
        <v>3192</v>
      </c>
      <c r="N94" s="956" t="s">
        <v>2781</v>
      </c>
      <c r="O94" s="874" t="s">
        <v>128</v>
      </c>
    </row>
    <row r="95" spans="1:15" s="703" customFormat="1" ht="22.5" customHeight="1">
      <c r="A95" s="724" t="s">
        <v>487</v>
      </c>
      <c r="B95" s="877"/>
      <c r="C95" s="908"/>
      <c r="D95" s="908"/>
      <c r="E95" s="878" t="s">
        <v>632</v>
      </c>
      <c r="F95" s="846"/>
      <c r="G95" s="956"/>
      <c r="H95" s="956"/>
      <c r="I95" s="956"/>
      <c r="J95" s="956"/>
      <c r="K95" s="956"/>
      <c r="L95" s="956"/>
      <c r="M95" s="956"/>
      <c r="N95" s="956"/>
      <c r="O95" s="936"/>
    </row>
    <row r="96" spans="1:15" s="703" customFormat="1" ht="22.5" customHeight="1">
      <c r="A96" s="709"/>
      <c r="B96" s="898"/>
      <c r="C96" s="908"/>
      <c r="D96" s="908"/>
      <c r="E96" s="877" t="s">
        <v>633</v>
      </c>
      <c r="F96" s="908"/>
      <c r="G96" s="956"/>
      <c r="H96" s="956"/>
      <c r="I96" s="956"/>
      <c r="J96" s="956"/>
      <c r="K96" s="956"/>
      <c r="L96" s="956"/>
      <c r="M96" s="956"/>
      <c r="N96" s="956"/>
      <c r="O96" s="874"/>
    </row>
    <row r="97" spans="1:15" s="703" customFormat="1" ht="22.5" customHeight="1">
      <c r="A97" s="724"/>
      <c r="B97" s="943"/>
      <c r="C97" s="946"/>
      <c r="D97" s="946"/>
      <c r="E97" s="879" t="s">
        <v>634</v>
      </c>
      <c r="F97" s="888"/>
      <c r="G97" s="958"/>
      <c r="H97" s="958"/>
      <c r="I97" s="958"/>
      <c r="J97" s="958"/>
      <c r="K97" s="958"/>
      <c r="L97" s="958"/>
      <c r="M97" s="958"/>
      <c r="N97" s="958"/>
      <c r="O97" s="870"/>
    </row>
    <row r="98" spans="1:15" s="703" customFormat="1" ht="22.5" customHeight="1">
      <c r="A98" s="709"/>
      <c r="B98" s="943"/>
      <c r="C98" s="946"/>
      <c r="D98" s="946"/>
      <c r="E98" s="876" t="s">
        <v>1117</v>
      </c>
      <c r="F98" s="908" t="s">
        <v>631</v>
      </c>
      <c r="G98" s="908" t="s">
        <v>1562</v>
      </c>
      <c r="H98" s="908" t="s">
        <v>3198</v>
      </c>
      <c r="I98" s="956" t="s">
        <v>2843</v>
      </c>
      <c r="J98" s="956" t="s">
        <v>2814</v>
      </c>
      <c r="K98" s="956" t="s">
        <v>2827</v>
      </c>
      <c r="L98" s="956" t="s">
        <v>2811</v>
      </c>
      <c r="M98" s="956" t="s">
        <v>3192</v>
      </c>
      <c r="N98" s="954" t="s">
        <v>2781</v>
      </c>
      <c r="O98" s="887" t="s">
        <v>128</v>
      </c>
    </row>
    <row r="99" spans="1:15" s="703" customFormat="1" ht="22.5" customHeight="1">
      <c r="A99" s="709"/>
      <c r="B99" s="898"/>
      <c r="C99" s="929"/>
      <c r="D99" s="929"/>
      <c r="E99" s="877" t="s">
        <v>635</v>
      </c>
      <c r="F99" s="908"/>
      <c r="G99" s="956"/>
      <c r="H99" s="956"/>
      <c r="I99" s="956"/>
      <c r="J99" s="956"/>
      <c r="K99" s="956"/>
      <c r="L99" s="956"/>
      <c r="M99" s="956"/>
      <c r="N99" s="956"/>
      <c r="O99" s="874"/>
    </row>
    <row r="100" spans="1:15" s="703" customFormat="1" ht="22.5" customHeight="1">
      <c r="A100" s="709"/>
      <c r="B100" s="934"/>
      <c r="C100" s="929"/>
      <c r="D100" s="929"/>
      <c r="E100" s="877" t="s">
        <v>636</v>
      </c>
      <c r="F100" s="846"/>
      <c r="G100" s="956"/>
      <c r="H100" s="956"/>
      <c r="I100" s="956"/>
      <c r="J100" s="956"/>
      <c r="K100" s="956"/>
      <c r="L100" s="956"/>
      <c r="M100" s="956"/>
      <c r="N100" s="956"/>
      <c r="O100" s="936"/>
    </row>
    <row r="101" spans="1:15" s="703" customFormat="1" ht="22.5" customHeight="1">
      <c r="A101" s="709"/>
      <c r="B101" s="934"/>
      <c r="C101" s="929"/>
      <c r="D101" s="883"/>
      <c r="E101" s="879" t="s">
        <v>637</v>
      </c>
      <c r="F101" s="888"/>
      <c r="G101" s="958"/>
      <c r="H101" s="958"/>
      <c r="I101" s="958"/>
      <c r="J101" s="958"/>
      <c r="K101" s="958"/>
      <c r="L101" s="958"/>
      <c r="M101" s="958"/>
      <c r="N101" s="958"/>
      <c r="O101" s="903"/>
    </row>
    <row r="102" spans="1:15" s="703" customFormat="1" ht="22.5" customHeight="1">
      <c r="A102" s="709"/>
      <c r="B102" s="934"/>
      <c r="C102" s="929"/>
      <c r="D102" s="883"/>
      <c r="E102" s="876" t="s">
        <v>1118</v>
      </c>
      <c r="F102" s="908" t="s">
        <v>631</v>
      </c>
      <c r="G102" s="908" t="s">
        <v>1562</v>
      </c>
      <c r="H102" s="908" t="s">
        <v>3198</v>
      </c>
      <c r="I102" s="956" t="s">
        <v>2843</v>
      </c>
      <c r="J102" s="956" t="s">
        <v>2814</v>
      </c>
      <c r="K102" s="956" t="s">
        <v>2827</v>
      </c>
      <c r="L102" s="956" t="s">
        <v>2811</v>
      </c>
      <c r="M102" s="956" t="s">
        <v>3192</v>
      </c>
      <c r="N102" s="954" t="s">
        <v>2781</v>
      </c>
      <c r="O102" s="887" t="s">
        <v>128</v>
      </c>
    </row>
    <row r="103" spans="1:15" s="703" customFormat="1" ht="22.5" customHeight="1">
      <c r="A103" s="738"/>
      <c r="B103" s="944"/>
      <c r="C103" s="908"/>
      <c r="D103" s="908"/>
      <c r="E103" s="879" t="s">
        <v>638</v>
      </c>
      <c r="F103" s="933"/>
      <c r="G103" s="996"/>
      <c r="H103" s="996"/>
      <c r="I103" s="996"/>
      <c r="J103" s="996"/>
      <c r="K103" s="996"/>
      <c r="L103" s="996"/>
      <c r="M103" s="996"/>
      <c r="N103" s="996"/>
      <c r="O103" s="870"/>
    </row>
    <row r="104" spans="1:15" s="703" customFormat="1" ht="22.5" customHeight="1">
      <c r="A104" s="722"/>
      <c r="B104" s="934"/>
      <c r="C104" s="908"/>
      <c r="D104" s="908"/>
      <c r="E104" s="900" t="s">
        <v>1119</v>
      </c>
      <c r="F104" s="908" t="s">
        <v>631</v>
      </c>
      <c r="G104" s="908" t="s">
        <v>1562</v>
      </c>
      <c r="H104" s="908" t="s">
        <v>3198</v>
      </c>
      <c r="I104" s="956" t="s">
        <v>2843</v>
      </c>
      <c r="J104" s="956" t="s">
        <v>2814</v>
      </c>
      <c r="K104" s="956" t="s">
        <v>2827</v>
      </c>
      <c r="L104" s="956" t="s">
        <v>2811</v>
      </c>
      <c r="M104" s="956" t="s">
        <v>3192</v>
      </c>
      <c r="N104" s="954" t="s">
        <v>2781</v>
      </c>
      <c r="O104" s="887" t="s">
        <v>128</v>
      </c>
    </row>
    <row r="105" spans="1:15" s="703" customFormat="1" ht="22.5" customHeight="1">
      <c r="A105" s="722"/>
      <c r="B105" s="934"/>
      <c r="C105" s="908"/>
      <c r="D105" s="908"/>
      <c r="E105" s="877" t="s">
        <v>639</v>
      </c>
      <c r="F105" s="908"/>
      <c r="G105" s="956"/>
      <c r="H105" s="956"/>
      <c r="I105" s="956"/>
      <c r="J105" s="956"/>
      <c r="K105" s="956"/>
      <c r="L105" s="956"/>
      <c r="M105" s="956"/>
      <c r="N105" s="956"/>
      <c r="O105" s="874"/>
    </row>
    <row r="106" spans="1:15" s="703" customFormat="1" ht="22.5" customHeight="1">
      <c r="A106" s="722"/>
      <c r="B106" s="945"/>
      <c r="C106" s="888"/>
      <c r="D106" s="888"/>
      <c r="E106" s="879" t="s">
        <v>640</v>
      </c>
      <c r="F106" s="888"/>
      <c r="G106" s="958"/>
      <c r="H106" s="958"/>
      <c r="I106" s="958"/>
      <c r="J106" s="958"/>
      <c r="K106" s="958"/>
      <c r="L106" s="958"/>
      <c r="M106" s="958"/>
      <c r="N106" s="958"/>
      <c r="O106" s="870"/>
    </row>
    <row r="107" spans="1:15" s="703" customFormat="1" ht="22.5" customHeight="1">
      <c r="A107" s="722"/>
      <c r="B107" s="876" t="s">
        <v>3199</v>
      </c>
      <c r="C107" s="948">
        <v>24.94</v>
      </c>
      <c r="D107" s="905">
        <v>35</v>
      </c>
      <c r="E107" s="718"/>
      <c r="F107" s="714"/>
      <c r="G107" s="742"/>
      <c r="H107" s="742"/>
      <c r="I107" s="742"/>
      <c r="J107" s="742"/>
      <c r="K107" s="742"/>
      <c r="L107" s="742"/>
      <c r="M107" s="742"/>
      <c r="N107" s="742"/>
      <c r="O107" s="852" t="s">
        <v>2547</v>
      </c>
    </row>
    <row r="108" spans="1:15" s="703" customFormat="1" ht="22.5" customHeight="1">
      <c r="A108" s="722"/>
      <c r="B108" s="877" t="s">
        <v>3200</v>
      </c>
      <c r="C108" s="908"/>
      <c r="D108" s="908"/>
      <c r="E108" s="876" t="s">
        <v>1120</v>
      </c>
      <c r="F108" s="866">
        <v>0.55</v>
      </c>
      <c r="G108" s="954" t="s">
        <v>3128</v>
      </c>
      <c r="H108" s="954" t="s">
        <v>2796</v>
      </c>
      <c r="I108" s="954" t="s">
        <v>2841</v>
      </c>
      <c r="J108" s="954" t="s">
        <v>1041</v>
      </c>
      <c r="K108" s="954" t="s">
        <v>2842</v>
      </c>
      <c r="L108" s="954" t="s">
        <v>3128</v>
      </c>
      <c r="M108" s="954" t="s">
        <v>2796</v>
      </c>
      <c r="N108" s="954" t="s">
        <v>2781</v>
      </c>
      <c r="O108" s="887" t="s">
        <v>129</v>
      </c>
    </row>
    <row r="109" spans="1:15" s="703" customFormat="1" ht="22.5" customHeight="1">
      <c r="A109" s="722"/>
      <c r="B109" s="877"/>
      <c r="C109" s="908"/>
      <c r="D109" s="908"/>
      <c r="E109" s="877" t="s">
        <v>3200</v>
      </c>
      <c r="F109" s="846"/>
      <c r="G109" s="956"/>
      <c r="H109" s="956"/>
      <c r="I109" s="956"/>
      <c r="J109" s="956"/>
      <c r="K109" s="956"/>
      <c r="L109" s="956"/>
      <c r="M109" s="956"/>
      <c r="N109" s="956"/>
      <c r="O109" s="874"/>
    </row>
    <row r="110" spans="1:15" s="703" customFormat="1" ht="22.5" customHeight="1">
      <c r="A110" s="722" t="s">
        <v>1487</v>
      </c>
      <c r="B110" s="752" t="s">
        <v>1484</v>
      </c>
      <c r="C110" s="908" t="s">
        <v>1627</v>
      </c>
      <c r="D110" s="908">
        <v>80</v>
      </c>
      <c r="E110" s="877"/>
      <c r="F110" s="846">
        <v>0.8</v>
      </c>
      <c r="G110" s="956" t="s">
        <v>2795</v>
      </c>
      <c r="H110" s="956" t="s">
        <v>1040</v>
      </c>
      <c r="I110" s="956" t="s">
        <v>3129</v>
      </c>
      <c r="J110" s="956" t="s">
        <v>328</v>
      </c>
      <c r="K110" s="956" t="s">
        <v>3130</v>
      </c>
      <c r="L110" s="956" t="s">
        <v>2795</v>
      </c>
      <c r="M110" s="956" t="s">
        <v>1040</v>
      </c>
      <c r="N110" s="956" t="s">
        <v>2781</v>
      </c>
      <c r="O110" s="1019" t="s">
        <v>555</v>
      </c>
    </row>
    <row r="111" spans="1:15" s="703" customFormat="1" ht="22.5" customHeight="1">
      <c r="A111" s="736" t="s">
        <v>1483</v>
      </c>
      <c r="B111" s="752" t="s">
        <v>1485</v>
      </c>
      <c r="C111" s="908"/>
      <c r="D111" s="908"/>
      <c r="E111" s="877"/>
      <c r="F111" s="846"/>
      <c r="G111" s="956"/>
      <c r="H111" s="956"/>
      <c r="I111" s="956"/>
      <c r="J111" s="956"/>
      <c r="K111" s="956"/>
      <c r="L111" s="956"/>
      <c r="M111" s="956"/>
      <c r="N111" s="956"/>
      <c r="O111" s="908"/>
    </row>
    <row r="112" spans="1:15" s="703" customFormat="1" ht="22.5" customHeight="1">
      <c r="A112" s="736" t="s">
        <v>1809</v>
      </c>
      <c r="B112" s="1020"/>
      <c r="C112" s="908"/>
      <c r="D112" s="908"/>
      <c r="E112" s="1021" t="s">
        <v>1121</v>
      </c>
      <c r="F112" s="483">
        <v>78</v>
      </c>
      <c r="G112" s="999" t="s">
        <v>2795</v>
      </c>
      <c r="H112" s="999" t="s">
        <v>1040</v>
      </c>
      <c r="I112" s="999" t="s">
        <v>3129</v>
      </c>
      <c r="J112" s="999" t="s">
        <v>328</v>
      </c>
      <c r="K112" s="999" t="s">
        <v>3130</v>
      </c>
      <c r="L112" s="999" t="s">
        <v>2795</v>
      </c>
      <c r="M112" s="999" t="s">
        <v>1040</v>
      </c>
      <c r="N112" s="999" t="s">
        <v>2781</v>
      </c>
      <c r="O112" s="939" t="s">
        <v>130</v>
      </c>
    </row>
    <row r="113" spans="1:15" s="703" customFormat="1" ht="22.5" customHeight="1">
      <c r="A113" s="722"/>
      <c r="B113" s="1020"/>
      <c r="C113" s="908"/>
      <c r="D113" s="908"/>
      <c r="E113" s="1021" t="s">
        <v>1486</v>
      </c>
      <c r="F113" s="483"/>
      <c r="G113" s="999"/>
      <c r="H113" s="999"/>
      <c r="I113" s="999"/>
      <c r="J113" s="999"/>
      <c r="K113" s="999"/>
      <c r="L113" s="999"/>
      <c r="M113" s="999"/>
      <c r="N113" s="999"/>
      <c r="O113" s="939"/>
    </row>
    <row r="114" spans="1:15" s="703" customFormat="1" ht="22.5" customHeight="1">
      <c r="A114" s="722"/>
      <c r="C114" s="752"/>
      <c r="D114" s="752"/>
      <c r="E114" s="937" t="s">
        <v>1122</v>
      </c>
      <c r="F114" s="483">
        <v>80</v>
      </c>
      <c r="G114" s="999" t="s">
        <v>2795</v>
      </c>
      <c r="H114" s="999" t="s">
        <v>1040</v>
      </c>
      <c r="I114" s="999" t="s">
        <v>3129</v>
      </c>
      <c r="J114" s="999" t="s">
        <v>328</v>
      </c>
      <c r="K114" s="999" t="s">
        <v>3130</v>
      </c>
      <c r="L114" s="999" t="s">
        <v>2795</v>
      </c>
      <c r="M114" s="999" t="s">
        <v>1040</v>
      </c>
      <c r="N114" s="999" t="s">
        <v>2781</v>
      </c>
      <c r="O114" s="939" t="s">
        <v>130</v>
      </c>
    </row>
    <row r="115" spans="1:15" s="703" customFormat="1" ht="22.5" customHeight="1">
      <c r="A115" s="722"/>
      <c r="C115" s="752"/>
      <c r="D115" s="752"/>
      <c r="E115" s="940" t="s">
        <v>642</v>
      </c>
      <c r="F115" s="751"/>
      <c r="G115" s="1000"/>
      <c r="H115" s="1000"/>
      <c r="I115" s="1000"/>
      <c r="J115" s="1000"/>
      <c r="K115" s="1000"/>
      <c r="L115" s="1000"/>
      <c r="M115" s="1000"/>
      <c r="N115" s="1000"/>
      <c r="O115" s="749"/>
    </row>
    <row r="116" spans="1:15" s="703" customFormat="1" ht="22.5" customHeight="1">
      <c r="A116" s="736"/>
      <c r="B116" s="752"/>
      <c r="C116" s="752"/>
      <c r="D116" s="752"/>
      <c r="E116" s="937" t="s">
        <v>1123</v>
      </c>
      <c r="F116" s="483">
        <v>80</v>
      </c>
      <c r="G116" s="999" t="s">
        <v>2795</v>
      </c>
      <c r="H116" s="999" t="s">
        <v>1040</v>
      </c>
      <c r="I116" s="999" t="s">
        <v>3129</v>
      </c>
      <c r="J116" s="999" t="s">
        <v>328</v>
      </c>
      <c r="K116" s="999" t="s">
        <v>3130</v>
      </c>
      <c r="L116" s="999" t="s">
        <v>2795</v>
      </c>
      <c r="M116" s="999" t="s">
        <v>1040</v>
      </c>
      <c r="N116" s="999" t="s">
        <v>2781</v>
      </c>
      <c r="O116" s="939" t="s">
        <v>130</v>
      </c>
    </row>
    <row r="117" spans="1:15" s="703" customFormat="1" ht="22.5" customHeight="1">
      <c r="A117" s="736"/>
      <c r="B117" s="752"/>
      <c r="C117" s="752"/>
      <c r="D117" s="752"/>
      <c r="E117" s="940" t="s">
        <v>643</v>
      </c>
      <c r="F117" s="751"/>
      <c r="G117" s="1000"/>
      <c r="H117" s="1000"/>
      <c r="I117" s="1000"/>
      <c r="J117" s="1000"/>
      <c r="K117" s="1000"/>
      <c r="L117" s="1000"/>
      <c r="M117" s="1000"/>
      <c r="N117" s="1000"/>
      <c r="O117" s="749"/>
    </row>
    <row r="118" spans="1:15" s="703" customFormat="1" ht="22.5" customHeight="1">
      <c r="A118" s="736"/>
      <c r="B118" s="752"/>
      <c r="C118" s="752"/>
      <c r="D118" s="752"/>
      <c r="E118" s="937" t="s">
        <v>1124</v>
      </c>
      <c r="F118" s="483">
        <v>80</v>
      </c>
      <c r="G118" s="999" t="s">
        <v>2795</v>
      </c>
      <c r="H118" s="999" t="s">
        <v>1040</v>
      </c>
      <c r="I118" s="999" t="s">
        <v>3129</v>
      </c>
      <c r="J118" s="999" t="s">
        <v>328</v>
      </c>
      <c r="K118" s="999" t="s">
        <v>3130</v>
      </c>
      <c r="L118" s="999" t="s">
        <v>2795</v>
      </c>
      <c r="M118" s="999" t="s">
        <v>1040</v>
      </c>
      <c r="N118" s="999" t="s">
        <v>2781</v>
      </c>
      <c r="O118" s="1015" t="s">
        <v>2242</v>
      </c>
    </row>
    <row r="119" spans="1:15" s="703" customFormat="1" ht="22.5" customHeight="1">
      <c r="A119" s="736"/>
      <c r="B119" s="752"/>
      <c r="C119" s="752"/>
      <c r="D119" s="752"/>
      <c r="E119" s="951" t="s">
        <v>2683</v>
      </c>
      <c r="F119" s="731"/>
      <c r="G119" s="731"/>
      <c r="H119" s="731"/>
      <c r="I119" s="731"/>
      <c r="J119" s="731"/>
      <c r="K119" s="731"/>
      <c r="L119" s="731"/>
      <c r="M119" s="731"/>
      <c r="N119" s="731"/>
      <c r="O119" s="952"/>
    </row>
    <row r="120" spans="1:15" s="703" customFormat="1" ht="22.5" customHeight="1">
      <c r="A120" s="736"/>
      <c r="B120" s="752"/>
      <c r="C120" s="752"/>
      <c r="D120" s="752"/>
      <c r="E120" s="937" t="s">
        <v>1125</v>
      </c>
      <c r="F120" s="483">
        <v>80</v>
      </c>
      <c r="G120" s="999" t="s">
        <v>2795</v>
      </c>
      <c r="H120" s="999" t="s">
        <v>1040</v>
      </c>
      <c r="I120" s="999" t="s">
        <v>3129</v>
      </c>
      <c r="J120" s="999" t="s">
        <v>328</v>
      </c>
      <c r="K120" s="999" t="s">
        <v>3130</v>
      </c>
      <c r="L120" s="999" t="s">
        <v>2795</v>
      </c>
      <c r="M120" s="999" t="s">
        <v>1040</v>
      </c>
      <c r="N120" s="999" t="s">
        <v>2781</v>
      </c>
      <c r="O120" s="939" t="s">
        <v>2242</v>
      </c>
    </row>
    <row r="121" spans="1:15" s="703" customFormat="1" ht="22.5" customHeight="1">
      <c r="A121" s="941"/>
      <c r="B121" s="947"/>
      <c r="C121" s="947"/>
      <c r="D121" s="947"/>
      <c r="E121" s="940" t="s">
        <v>644</v>
      </c>
      <c r="F121" s="751"/>
      <c r="G121" s="1000"/>
      <c r="H121" s="1000"/>
      <c r="I121" s="1000"/>
      <c r="J121" s="1000"/>
      <c r="K121" s="1000"/>
      <c r="L121" s="1000"/>
      <c r="M121" s="1000"/>
      <c r="N121" s="1000"/>
      <c r="O121" s="749"/>
    </row>
    <row r="122" spans="2:15" s="703" customFormat="1" ht="22.5" customHeight="1">
      <c r="B122" s="752" t="s">
        <v>1126</v>
      </c>
      <c r="C122" s="740" t="s">
        <v>3130</v>
      </c>
      <c r="D122" s="740" t="s">
        <v>1040</v>
      </c>
      <c r="E122" s="731"/>
      <c r="F122" s="739" t="s">
        <v>1040</v>
      </c>
      <c r="G122" s="739" t="s">
        <v>325</v>
      </c>
      <c r="H122" s="739" t="s">
        <v>1032</v>
      </c>
      <c r="I122" s="739" t="s">
        <v>3130</v>
      </c>
      <c r="J122" s="739" t="s">
        <v>2795</v>
      </c>
      <c r="K122" s="739" t="s">
        <v>1040</v>
      </c>
      <c r="L122" s="739" t="s">
        <v>325</v>
      </c>
      <c r="M122" s="739" t="s">
        <v>1032</v>
      </c>
      <c r="N122" s="739" t="s">
        <v>2781</v>
      </c>
      <c r="O122" s="953" t="s">
        <v>555</v>
      </c>
    </row>
    <row r="123" spans="1:15" s="703" customFormat="1" ht="22.5" customHeight="1">
      <c r="A123" s="724"/>
      <c r="B123" s="752" t="s">
        <v>577</v>
      </c>
      <c r="C123" s="740"/>
      <c r="D123" s="740"/>
      <c r="E123" s="937" t="s">
        <v>1127</v>
      </c>
      <c r="F123" s="954" t="s">
        <v>1040</v>
      </c>
      <c r="G123" s="739" t="s">
        <v>325</v>
      </c>
      <c r="H123" s="739" t="s">
        <v>1032</v>
      </c>
      <c r="I123" s="739" t="s">
        <v>3130</v>
      </c>
      <c r="J123" s="739" t="s">
        <v>2795</v>
      </c>
      <c r="K123" s="739" t="s">
        <v>1040</v>
      </c>
      <c r="L123" s="739" t="s">
        <v>325</v>
      </c>
      <c r="M123" s="739" t="s">
        <v>1032</v>
      </c>
      <c r="N123" s="739" t="s">
        <v>2781</v>
      </c>
      <c r="O123" s="955" t="s">
        <v>578</v>
      </c>
    </row>
    <row r="124" spans="1:15" s="703" customFormat="1" ht="22.5" customHeight="1">
      <c r="A124" s="724"/>
      <c r="B124" s="752"/>
      <c r="C124" s="740"/>
      <c r="D124" s="740"/>
      <c r="E124" s="842" t="s">
        <v>579</v>
      </c>
      <c r="F124" s="956"/>
      <c r="G124" s="956"/>
      <c r="H124" s="956"/>
      <c r="I124" s="956"/>
      <c r="J124" s="956"/>
      <c r="K124" s="956"/>
      <c r="L124" s="956"/>
      <c r="M124" s="956"/>
      <c r="N124" s="956"/>
      <c r="O124" s="957"/>
    </row>
    <row r="125" spans="1:15" s="703" customFormat="1" ht="22.5" customHeight="1">
      <c r="A125" s="724"/>
      <c r="B125" s="752"/>
      <c r="C125" s="740"/>
      <c r="D125" s="740"/>
      <c r="E125" s="940" t="s">
        <v>580</v>
      </c>
      <c r="F125" s="958"/>
      <c r="G125" s="958"/>
      <c r="H125" s="958"/>
      <c r="I125" s="958"/>
      <c r="J125" s="958"/>
      <c r="K125" s="958"/>
      <c r="L125" s="958"/>
      <c r="M125" s="958"/>
      <c r="N125" s="958"/>
      <c r="O125" s="959"/>
    </row>
    <row r="126" spans="1:15" s="703" customFormat="1" ht="22.5" customHeight="1">
      <c r="A126" s="724"/>
      <c r="B126" s="752"/>
      <c r="C126" s="740"/>
      <c r="D126" s="740"/>
      <c r="E126" s="939" t="s">
        <v>1128</v>
      </c>
      <c r="F126" s="954" t="s">
        <v>1040</v>
      </c>
      <c r="G126" s="739" t="s">
        <v>325</v>
      </c>
      <c r="H126" s="739" t="s">
        <v>1032</v>
      </c>
      <c r="I126" s="739" t="s">
        <v>3130</v>
      </c>
      <c r="J126" s="739" t="s">
        <v>2795</v>
      </c>
      <c r="K126" s="739" t="s">
        <v>1040</v>
      </c>
      <c r="L126" s="739" t="s">
        <v>325</v>
      </c>
      <c r="M126" s="739" t="s">
        <v>1032</v>
      </c>
      <c r="N126" s="739" t="s">
        <v>2781</v>
      </c>
      <c r="O126" s="955" t="s">
        <v>578</v>
      </c>
    </row>
    <row r="127" spans="1:15" s="703" customFormat="1" ht="22.5" customHeight="1">
      <c r="A127" s="724"/>
      <c r="B127" s="752"/>
      <c r="C127" s="740"/>
      <c r="D127" s="740"/>
      <c r="E127" s="749" t="s">
        <v>581</v>
      </c>
      <c r="F127" s="958"/>
      <c r="G127" s="958"/>
      <c r="H127" s="958"/>
      <c r="I127" s="958"/>
      <c r="J127" s="958"/>
      <c r="K127" s="958"/>
      <c r="L127" s="958"/>
      <c r="M127" s="958"/>
      <c r="N127" s="958"/>
      <c r="O127" s="960"/>
    </row>
    <row r="128" spans="1:15" s="703" customFormat="1" ht="22.5" customHeight="1">
      <c r="A128" s="724"/>
      <c r="B128" s="752"/>
      <c r="C128" s="740"/>
      <c r="D128" s="740"/>
      <c r="E128" s="939" t="s">
        <v>1129</v>
      </c>
      <c r="F128" s="954" t="s">
        <v>1040</v>
      </c>
      <c r="G128" s="739" t="s">
        <v>325</v>
      </c>
      <c r="H128" s="739" t="s">
        <v>1032</v>
      </c>
      <c r="I128" s="739" t="s">
        <v>3130</v>
      </c>
      <c r="J128" s="739" t="s">
        <v>2795</v>
      </c>
      <c r="K128" s="739" t="s">
        <v>1040</v>
      </c>
      <c r="L128" s="739" t="s">
        <v>325</v>
      </c>
      <c r="M128" s="739" t="s">
        <v>1032</v>
      </c>
      <c r="N128" s="739" t="s">
        <v>2781</v>
      </c>
      <c r="O128" s="955" t="s">
        <v>473</v>
      </c>
    </row>
    <row r="129" spans="1:15" s="703" customFormat="1" ht="22.5" customHeight="1">
      <c r="A129" s="724"/>
      <c r="B129" s="752"/>
      <c r="C129" s="740"/>
      <c r="D129" s="740"/>
      <c r="E129" s="749" t="s">
        <v>582</v>
      </c>
      <c r="F129" s="958"/>
      <c r="G129" s="958"/>
      <c r="H129" s="958"/>
      <c r="I129" s="958"/>
      <c r="J129" s="958"/>
      <c r="K129" s="958"/>
      <c r="L129" s="958"/>
      <c r="M129" s="958"/>
      <c r="N129" s="958"/>
      <c r="O129" s="960"/>
    </row>
    <row r="130" spans="1:15" s="703" customFormat="1" ht="22.5" customHeight="1">
      <c r="A130" s="724"/>
      <c r="B130" s="752"/>
      <c r="C130" s="740"/>
      <c r="D130" s="740"/>
      <c r="E130" s="939" t="s">
        <v>1130</v>
      </c>
      <c r="F130" s="954" t="s">
        <v>1040</v>
      </c>
      <c r="G130" s="739" t="s">
        <v>325</v>
      </c>
      <c r="H130" s="739" t="s">
        <v>1032</v>
      </c>
      <c r="I130" s="739" t="s">
        <v>3130</v>
      </c>
      <c r="J130" s="739" t="s">
        <v>2795</v>
      </c>
      <c r="K130" s="739" t="s">
        <v>1040</v>
      </c>
      <c r="L130" s="739" t="s">
        <v>325</v>
      </c>
      <c r="M130" s="739" t="s">
        <v>1032</v>
      </c>
      <c r="N130" s="739" t="s">
        <v>2781</v>
      </c>
      <c r="O130" s="955" t="s">
        <v>578</v>
      </c>
    </row>
    <row r="131" spans="1:15" s="703" customFormat="1" ht="22.5" customHeight="1">
      <c r="A131" s="724"/>
      <c r="B131" s="752"/>
      <c r="C131" s="740"/>
      <c r="D131" s="740"/>
      <c r="E131" s="749" t="s">
        <v>583</v>
      </c>
      <c r="F131" s="958"/>
      <c r="G131" s="958"/>
      <c r="H131" s="958"/>
      <c r="I131" s="958"/>
      <c r="J131" s="958"/>
      <c r="K131" s="958"/>
      <c r="L131" s="958"/>
      <c r="M131" s="958"/>
      <c r="N131" s="958"/>
      <c r="O131" s="959"/>
    </row>
    <row r="132" spans="1:15" s="703" customFormat="1" ht="22.5" customHeight="1">
      <c r="A132" s="724"/>
      <c r="B132" s="752"/>
      <c r="C132" s="740"/>
      <c r="D132" s="740"/>
      <c r="E132" s="734" t="s">
        <v>1131</v>
      </c>
      <c r="F132" s="742" t="s">
        <v>1040</v>
      </c>
      <c r="G132" s="739" t="s">
        <v>325</v>
      </c>
      <c r="H132" s="739" t="s">
        <v>1032</v>
      </c>
      <c r="I132" s="739" t="s">
        <v>3130</v>
      </c>
      <c r="J132" s="739" t="s">
        <v>2795</v>
      </c>
      <c r="K132" s="739" t="s">
        <v>1040</v>
      </c>
      <c r="L132" s="739" t="s">
        <v>325</v>
      </c>
      <c r="M132" s="739" t="s">
        <v>1032</v>
      </c>
      <c r="N132" s="739" t="s">
        <v>2781</v>
      </c>
      <c r="O132" s="743" t="s">
        <v>578</v>
      </c>
    </row>
    <row r="133" spans="1:15" s="703" customFormat="1" ht="22.5" customHeight="1">
      <c r="A133" s="724"/>
      <c r="B133" s="752"/>
      <c r="C133" s="740"/>
      <c r="D133" s="740"/>
      <c r="E133" s="937" t="s">
        <v>1132</v>
      </c>
      <c r="F133" s="954" t="s">
        <v>1040</v>
      </c>
      <c r="G133" s="739" t="s">
        <v>325</v>
      </c>
      <c r="H133" s="739" t="s">
        <v>1032</v>
      </c>
      <c r="I133" s="739" t="s">
        <v>3130</v>
      </c>
      <c r="J133" s="739" t="s">
        <v>2795</v>
      </c>
      <c r="K133" s="739" t="s">
        <v>1040</v>
      </c>
      <c r="L133" s="739" t="s">
        <v>325</v>
      </c>
      <c r="M133" s="739" t="s">
        <v>1032</v>
      </c>
      <c r="N133" s="739" t="s">
        <v>2781</v>
      </c>
      <c r="O133" s="955" t="s">
        <v>578</v>
      </c>
    </row>
    <row r="134" spans="1:15" s="703" customFormat="1" ht="22.5" customHeight="1">
      <c r="A134" s="724"/>
      <c r="B134" s="752"/>
      <c r="C134" s="740"/>
      <c r="D134" s="740"/>
      <c r="E134" s="940" t="s">
        <v>584</v>
      </c>
      <c r="F134" s="958"/>
      <c r="G134" s="958"/>
      <c r="H134" s="958"/>
      <c r="I134" s="958"/>
      <c r="J134" s="958"/>
      <c r="K134" s="958"/>
      <c r="L134" s="958"/>
      <c r="M134" s="958"/>
      <c r="N134" s="958"/>
      <c r="O134" s="960"/>
    </row>
    <row r="135" spans="1:15" s="703" customFormat="1" ht="22.5" customHeight="1">
      <c r="A135" s="724"/>
      <c r="B135" s="752"/>
      <c r="C135" s="740"/>
      <c r="D135" s="740"/>
      <c r="E135" s="937" t="s">
        <v>1133</v>
      </c>
      <c r="F135" s="954" t="s">
        <v>1040</v>
      </c>
      <c r="G135" s="739" t="s">
        <v>325</v>
      </c>
      <c r="H135" s="739" t="s">
        <v>1032</v>
      </c>
      <c r="I135" s="739" t="s">
        <v>3130</v>
      </c>
      <c r="J135" s="739" t="s">
        <v>2795</v>
      </c>
      <c r="K135" s="739" t="s">
        <v>1040</v>
      </c>
      <c r="L135" s="739" t="s">
        <v>325</v>
      </c>
      <c r="M135" s="739" t="s">
        <v>1032</v>
      </c>
      <c r="N135" s="739" t="s">
        <v>2781</v>
      </c>
      <c r="O135" s="955" t="s">
        <v>578</v>
      </c>
    </row>
    <row r="136" spans="1:15" s="703" customFormat="1" ht="22.5" customHeight="1">
      <c r="A136" s="724"/>
      <c r="B136" s="752"/>
      <c r="C136" s="740"/>
      <c r="D136" s="740"/>
      <c r="E136" s="842" t="s">
        <v>585</v>
      </c>
      <c r="F136" s="956"/>
      <c r="G136" s="956"/>
      <c r="H136" s="956"/>
      <c r="I136" s="956"/>
      <c r="J136" s="956"/>
      <c r="K136" s="956"/>
      <c r="L136" s="956"/>
      <c r="M136" s="956"/>
      <c r="N136" s="956"/>
      <c r="O136" s="961"/>
    </row>
    <row r="137" spans="1:15" s="703" customFormat="1" ht="22.5" customHeight="1">
      <c r="A137" s="731"/>
      <c r="B137" s="947"/>
      <c r="C137" s="895"/>
      <c r="D137" s="895"/>
      <c r="E137" s="940" t="s">
        <v>586</v>
      </c>
      <c r="F137" s="958"/>
      <c r="G137" s="958"/>
      <c r="H137" s="958"/>
      <c r="I137" s="958"/>
      <c r="J137" s="958"/>
      <c r="K137" s="958"/>
      <c r="L137" s="958"/>
      <c r="M137" s="958"/>
      <c r="N137" s="958"/>
      <c r="O137" s="941"/>
    </row>
    <row r="138" spans="1:15" s="703" customFormat="1" ht="22.5" customHeight="1">
      <c r="A138" s="962" t="s">
        <v>488</v>
      </c>
      <c r="B138" s="746" t="s">
        <v>1134</v>
      </c>
      <c r="C138" s="745" t="s">
        <v>1627</v>
      </c>
      <c r="D138" s="745" t="s">
        <v>588</v>
      </c>
      <c r="E138" s="745"/>
      <c r="F138" s="745" t="s">
        <v>3130</v>
      </c>
      <c r="G138" s="745" t="s">
        <v>2795</v>
      </c>
      <c r="H138" s="745" t="s">
        <v>1040</v>
      </c>
      <c r="I138" s="745" t="s">
        <v>3129</v>
      </c>
      <c r="J138" s="745" t="s">
        <v>328</v>
      </c>
      <c r="K138" s="745" t="s">
        <v>3130</v>
      </c>
      <c r="L138" s="745" t="s">
        <v>2795</v>
      </c>
      <c r="M138" s="745" t="s">
        <v>1040</v>
      </c>
      <c r="N138" s="745" t="s">
        <v>599</v>
      </c>
      <c r="O138" s="867" t="s">
        <v>3112</v>
      </c>
    </row>
    <row r="139" spans="1:15" s="703" customFormat="1" ht="22.5" customHeight="1">
      <c r="A139" s="703" t="s">
        <v>489</v>
      </c>
      <c r="B139" s="709" t="s">
        <v>590</v>
      </c>
      <c r="C139" s="740"/>
      <c r="D139" s="740"/>
      <c r="E139" s="871" t="s">
        <v>1135</v>
      </c>
      <c r="F139" s="745" t="s">
        <v>3130</v>
      </c>
      <c r="G139" s="745" t="s">
        <v>2795</v>
      </c>
      <c r="H139" s="745" t="s">
        <v>1040</v>
      </c>
      <c r="I139" s="745" t="s">
        <v>3129</v>
      </c>
      <c r="J139" s="745" t="s">
        <v>328</v>
      </c>
      <c r="K139" s="745" t="s">
        <v>3130</v>
      </c>
      <c r="L139" s="745" t="s">
        <v>2795</v>
      </c>
      <c r="M139" s="745" t="s">
        <v>1040</v>
      </c>
      <c r="N139" s="745" t="s">
        <v>599</v>
      </c>
      <c r="O139" s="732" t="s">
        <v>385</v>
      </c>
    </row>
    <row r="140" spans="1:15" s="703" customFormat="1" ht="22.5" customHeight="1">
      <c r="A140" s="963" t="s">
        <v>490</v>
      </c>
      <c r="B140" s="731"/>
      <c r="C140" s="895"/>
      <c r="D140" s="895"/>
      <c r="E140" s="879" t="s">
        <v>591</v>
      </c>
      <c r="F140" s="895"/>
      <c r="G140" s="895"/>
      <c r="H140" s="895"/>
      <c r="I140" s="895"/>
      <c r="J140" s="895"/>
      <c r="K140" s="895"/>
      <c r="L140" s="895"/>
      <c r="M140" s="895"/>
      <c r="N140" s="895"/>
      <c r="O140" s="941"/>
    </row>
    <row r="141" spans="1:15" s="703" customFormat="1" ht="22.5" customHeight="1">
      <c r="A141" s="709"/>
      <c r="B141" s="746" t="s">
        <v>1136</v>
      </c>
      <c r="C141" s="745" t="s">
        <v>1627</v>
      </c>
      <c r="D141" s="965" t="s">
        <v>2800</v>
      </c>
      <c r="E141" s="731"/>
      <c r="F141" s="712" t="s">
        <v>2800</v>
      </c>
      <c r="G141" s="712" t="s">
        <v>2802</v>
      </c>
      <c r="H141" s="712" t="s">
        <v>1488</v>
      </c>
      <c r="I141" s="712" t="s">
        <v>2849</v>
      </c>
      <c r="J141" s="712" t="s">
        <v>2803</v>
      </c>
      <c r="K141" s="712" t="s">
        <v>2800</v>
      </c>
      <c r="L141" s="712" t="s">
        <v>2802</v>
      </c>
      <c r="M141" s="712" t="s">
        <v>1488</v>
      </c>
      <c r="N141" s="1013" t="s">
        <v>599</v>
      </c>
      <c r="O141" s="964" t="s">
        <v>3112</v>
      </c>
    </row>
    <row r="142" spans="1:15" s="703" customFormat="1" ht="22.5" customHeight="1">
      <c r="A142" s="724"/>
      <c r="B142" s="709" t="s">
        <v>3201</v>
      </c>
      <c r="C142" s="724"/>
      <c r="D142" s="740"/>
      <c r="E142" s="893" t="s">
        <v>1137</v>
      </c>
      <c r="F142" s="966">
        <v>4</v>
      </c>
      <c r="G142" s="1003" t="s">
        <v>599</v>
      </c>
      <c r="H142" s="1003" t="s">
        <v>600</v>
      </c>
      <c r="I142" s="1003" t="s">
        <v>2781</v>
      </c>
      <c r="J142" s="1003" t="s">
        <v>2782</v>
      </c>
      <c r="K142" s="1003" t="s">
        <v>2783</v>
      </c>
      <c r="L142" s="1003" t="s">
        <v>599</v>
      </c>
      <c r="M142" s="1003" t="s">
        <v>600</v>
      </c>
      <c r="N142" s="1003" t="s">
        <v>599</v>
      </c>
      <c r="O142" s="887" t="s">
        <v>3104</v>
      </c>
    </row>
    <row r="143" spans="1:15" s="703" customFormat="1" ht="22.5" customHeight="1">
      <c r="A143" s="724"/>
      <c r="B143" s="709" t="s">
        <v>3118</v>
      </c>
      <c r="C143" s="740"/>
      <c r="D143" s="740"/>
      <c r="E143" s="875" t="s">
        <v>570</v>
      </c>
      <c r="F143" s="677"/>
      <c r="G143" s="1004"/>
      <c r="H143" s="1004"/>
      <c r="I143" s="1004"/>
      <c r="J143" s="1004"/>
      <c r="K143" s="1004"/>
      <c r="L143" s="1004"/>
      <c r="M143" s="1004"/>
      <c r="N143" s="1004"/>
      <c r="O143" s="870"/>
    </row>
    <row r="144" spans="1:15" s="703" customFormat="1" ht="22.5" customHeight="1">
      <c r="A144" s="724"/>
      <c r="B144" s="709"/>
      <c r="C144" s="740"/>
      <c r="D144" s="740"/>
      <c r="E144" s="715" t="s">
        <v>1138</v>
      </c>
      <c r="F144" s="550" t="s">
        <v>2818</v>
      </c>
      <c r="G144" s="1005" t="s">
        <v>2819</v>
      </c>
      <c r="H144" s="1005" t="s">
        <v>2820</v>
      </c>
      <c r="I144" s="1005" t="s">
        <v>2821</v>
      </c>
      <c r="J144" s="1005" t="s">
        <v>2822</v>
      </c>
      <c r="K144" s="1005" t="s">
        <v>2818</v>
      </c>
      <c r="L144" s="1005" t="s">
        <v>2819</v>
      </c>
      <c r="M144" s="1005" t="s">
        <v>2820</v>
      </c>
      <c r="N144" s="1005" t="s">
        <v>599</v>
      </c>
      <c r="O144" s="719" t="s">
        <v>385</v>
      </c>
    </row>
    <row r="145" spans="1:15" s="703" customFormat="1" ht="22.5" customHeight="1">
      <c r="A145" s="724"/>
      <c r="B145" s="709"/>
      <c r="C145" s="740"/>
      <c r="D145" s="740"/>
      <c r="E145" s="893" t="s">
        <v>1139</v>
      </c>
      <c r="F145" s="966" t="s">
        <v>3157</v>
      </c>
      <c r="G145" s="1003" t="s">
        <v>2851</v>
      </c>
      <c r="H145" s="1003" t="s">
        <v>2852</v>
      </c>
      <c r="I145" s="1003" t="s">
        <v>2847</v>
      </c>
      <c r="J145" s="1003" t="s">
        <v>2848</v>
      </c>
      <c r="K145" s="1003" t="s">
        <v>3157</v>
      </c>
      <c r="L145" s="1003" t="s">
        <v>2851</v>
      </c>
      <c r="M145" s="1003" t="s">
        <v>2852</v>
      </c>
      <c r="N145" s="1003" t="s">
        <v>599</v>
      </c>
      <c r="O145" s="887" t="s">
        <v>385</v>
      </c>
    </row>
    <row r="146" spans="1:15" s="703" customFormat="1" ht="22.5" customHeight="1">
      <c r="A146" s="724"/>
      <c r="B146" s="709"/>
      <c r="C146" s="740"/>
      <c r="D146" s="740"/>
      <c r="E146" s="875" t="s">
        <v>571</v>
      </c>
      <c r="F146" s="967"/>
      <c r="G146" s="1006"/>
      <c r="H146" s="1006"/>
      <c r="I146" s="1006"/>
      <c r="J146" s="1006"/>
      <c r="K146" s="1006"/>
      <c r="L146" s="1006"/>
      <c r="M146" s="1006"/>
      <c r="N146" s="1006"/>
      <c r="O146" s="870"/>
    </row>
    <row r="147" spans="1:15" s="703" customFormat="1" ht="22.5" customHeight="1">
      <c r="A147" s="724"/>
      <c r="B147" s="709"/>
      <c r="C147" s="740"/>
      <c r="D147" s="740" t="s">
        <v>1032</v>
      </c>
      <c r="E147" s="718" t="s">
        <v>1140</v>
      </c>
      <c r="F147" s="1007" t="s">
        <v>1032</v>
      </c>
      <c r="G147" s="1007" t="s">
        <v>1032</v>
      </c>
      <c r="H147" s="1007" t="s">
        <v>1032</v>
      </c>
      <c r="I147" s="1005" t="s">
        <v>1041</v>
      </c>
      <c r="J147" s="1005" t="s">
        <v>3132</v>
      </c>
      <c r="K147" s="1005" t="s">
        <v>328</v>
      </c>
      <c r="L147" s="1005" t="s">
        <v>3091</v>
      </c>
      <c r="M147" s="1007" t="s">
        <v>1032</v>
      </c>
      <c r="N147" s="1007" t="s">
        <v>599</v>
      </c>
      <c r="O147" s="748" t="s">
        <v>439</v>
      </c>
    </row>
    <row r="148" spans="1:15" s="703" customFormat="1" ht="22.5" customHeight="1">
      <c r="A148" s="731"/>
      <c r="B148" s="737"/>
      <c r="C148" s="895"/>
      <c r="D148" s="895"/>
      <c r="E148" s="715"/>
      <c r="F148" s="1005"/>
      <c r="G148" s="1005"/>
      <c r="H148" s="1005"/>
      <c r="I148" s="1005"/>
      <c r="J148" s="1005"/>
      <c r="K148" s="1005"/>
      <c r="L148" s="1005"/>
      <c r="M148" s="1005"/>
      <c r="N148" s="1005"/>
      <c r="O148" s="719"/>
    </row>
    <row r="149" spans="1:15" s="703" customFormat="1" ht="22.5" customHeight="1">
      <c r="A149" s="968" t="s">
        <v>491</v>
      </c>
      <c r="B149" s="735" t="s">
        <v>1141</v>
      </c>
      <c r="C149" s="741" t="s">
        <v>1627</v>
      </c>
      <c r="D149" s="886" t="s">
        <v>3128</v>
      </c>
      <c r="E149" s="893"/>
      <c r="F149" s="1008" t="s">
        <v>3128</v>
      </c>
      <c r="G149" s="1008" t="s">
        <v>3130</v>
      </c>
      <c r="H149" s="1008" t="s">
        <v>1032</v>
      </c>
      <c r="I149" s="1008" t="s">
        <v>1043</v>
      </c>
      <c r="J149" s="1008" t="s">
        <v>1041</v>
      </c>
      <c r="K149" s="1008" t="s">
        <v>3128</v>
      </c>
      <c r="L149" s="1008" t="s">
        <v>3129</v>
      </c>
      <c r="M149" s="1008" t="s">
        <v>3130</v>
      </c>
      <c r="N149" s="1008" t="s">
        <v>2783</v>
      </c>
      <c r="O149" s="885" t="s">
        <v>593</v>
      </c>
    </row>
    <row r="150" spans="1:15" s="703" customFormat="1" ht="22.5" customHeight="1">
      <c r="A150" s="969" t="s">
        <v>492</v>
      </c>
      <c r="B150" s="709" t="s">
        <v>573</v>
      </c>
      <c r="C150" s="724"/>
      <c r="D150" s="724"/>
      <c r="E150" s="909" t="s">
        <v>1142</v>
      </c>
      <c r="F150" s="740" t="s">
        <v>600</v>
      </c>
      <c r="G150" s="740" t="s">
        <v>600</v>
      </c>
      <c r="H150" s="740" t="s">
        <v>600</v>
      </c>
      <c r="I150" s="740" t="s">
        <v>2781</v>
      </c>
      <c r="J150" s="740" t="s">
        <v>2782</v>
      </c>
      <c r="K150" s="740" t="s">
        <v>2783</v>
      </c>
      <c r="L150" s="740" t="s">
        <v>599</v>
      </c>
      <c r="M150" s="740" t="s">
        <v>600</v>
      </c>
      <c r="N150" s="740" t="s">
        <v>2783</v>
      </c>
      <c r="O150" s="970" t="s">
        <v>385</v>
      </c>
    </row>
    <row r="151" spans="2:15" s="703" customFormat="1" ht="22.5" customHeight="1">
      <c r="B151" s="731"/>
      <c r="C151" s="731"/>
      <c r="D151" s="731"/>
      <c r="E151" s="875" t="s">
        <v>572</v>
      </c>
      <c r="F151" s="895"/>
      <c r="G151" s="895"/>
      <c r="H151" s="895"/>
      <c r="I151" s="895"/>
      <c r="J151" s="895"/>
      <c r="K151" s="895"/>
      <c r="L151" s="895"/>
      <c r="M151" s="895"/>
      <c r="N151" s="895"/>
      <c r="O151" s="971"/>
    </row>
    <row r="152" spans="2:15" s="703" customFormat="1" ht="22.5" customHeight="1">
      <c r="B152" s="937" t="s">
        <v>1143</v>
      </c>
      <c r="C152" s="938">
        <v>-0.18</v>
      </c>
      <c r="D152" s="938">
        <v>0.15</v>
      </c>
      <c r="E152" s="501"/>
      <c r="F152" s="44">
        <v>15</v>
      </c>
      <c r="G152" s="1009" t="s">
        <v>3159</v>
      </c>
      <c r="H152" s="1009" t="s">
        <v>3160</v>
      </c>
      <c r="I152" s="1009" t="s">
        <v>2812</v>
      </c>
      <c r="J152" s="1009" t="s">
        <v>2813</v>
      </c>
      <c r="K152" s="1009" t="s">
        <v>3161</v>
      </c>
      <c r="L152" s="1009" t="s">
        <v>2845</v>
      </c>
      <c r="M152" s="1009" t="s">
        <v>2815</v>
      </c>
      <c r="N152" s="1012" t="s">
        <v>2783</v>
      </c>
      <c r="O152" s="855" t="s">
        <v>1781</v>
      </c>
    </row>
    <row r="153" spans="1:15" s="703" customFormat="1" ht="22.5" customHeight="1">
      <c r="A153" s="969"/>
      <c r="B153" s="482"/>
      <c r="C153" s="972"/>
      <c r="D153" s="972"/>
      <c r="E153" s="939" t="s">
        <v>1144</v>
      </c>
      <c r="F153" s="1010" t="s">
        <v>3163</v>
      </c>
      <c r="G153" s="1010" t="s">
        <v>3162</v>
      </c>
      <c r="H153" s="1010" t="s">
        <v>321</v>
      </c>
      <c r="I153" s="1010" t="s">
        <v>2844</v>
      </c>
      <c r="J153" s="1010" t="s">
        <v>1043</v>
      </c>
      <c r="K153" s="1010" t="s">
        <v>1041</v>
      </c>
      <c r="L153" s="1010" t="s">
        <v>3128</v>
      </c>
      <c r="M153" s="1010" t="s">
        <v>3129</v>
      </c>
      <c r="N153" s="1010" t="s">
        <v>2783</v>
      </c>
      <c r="O153" s="939" t="s">
        <v>593</v>
      </c>
    </row>
    <row r="154" spans="1:15" s="703" customFormat="1" ht="22.5" customHeight="1">
      <c r="A154" s="969"/>
      <c r="B154" s="482"/>
      <c r="C154" s="498"/>
      <c r="D154" s="1014"/>
      <c r="E154" s="970" t="s">
        <v>3203</v>
      </c>
      <c r="F154" s="498"/>
      <c r="G154" s="1011"/>
      <c r="H154" s="1011"/>
      <c r="I154" s="1011"/>
      <c r="J154" s="1011"/>
      <c r="K154" s="1011"/>
      <c r="L154" s="1011"/>
      <c r="M154" s="1011"/>
      <c r="N154" s="1011"/>
      <c r="O154" s="490"/>
    </row>
    <row r="155" spans="1:15" s="703" customFormat="1" ht="22.5" customHeight="1">
      <c r="A155" s="969"/>
      <c r="B155" s="482"/>
      <c r="C155" s="498"/>
      <c r="D155" s="1014"/>
      <c r="E155" s="734" t="s">
        <v>2914</v>
      </c>
      <c r="F155" s="1012" t="s">
        <v>3204</v>
      </c>
      <c r="G155" s="1012" t="s">
        <v>743</v>
      </c>
      <c r="H155" s="1012" t="s">
        <v>3158</v>
      </c>
      <c r="I155" s="1012" t="s">
        <v>2781</v>
      </c>
      <c r="J155" s="1012" t="s">
        <v>600</v>
      </c>
      <c r="K155" s="1012" t="s">
        <v>2827</v>
      </c>
      <c r="L155" s="1012" t="s">
        <v>2815</v>
      </c>
      <c r="M155" s="1012" t="s">
        <v>2826</v>
      </c>
      <c r="N155" s="1012" t="s">
        <v>2783</v>
      </c>
      <c r="O155" s="734" t="s">
        <v>474</v>
      </c>
    </row>
    <row r="156" spans="1:15" s="703" customFormat="1" ht="22.5" customHeight="1">
      <c r="A156" s="969"/>
      <c r="B156" s="482"/>
      <c r="C156" s="498"/>
      <c r="D156" s="1014"/>
      <c r="E156" s="749" t="s">
        <v>3205</v>
      </c>
      <c r="F156" s="750">
        <v>0.2</v>
      </c>
      <c r="G156" s="1000" t="s">
        <v>2825</v>
      </c>
      <c r="H156" s="1000" t="s">
        <v>2824</v>
      </c>
      <c r="I156" s="1000" t="s">
        <v>2823</v>
      </c>
      <c r="J156" s="1000" t="s">
        <v>2816</v>
      </c>
      <c r="K156" s="1000" t="s">
        <v>2826</v>
      </c>
      <c r="L156" s="1000" t="s">
        <v>2825</v>
      </c>
      <c r="M156" s="1000" t="s">
        <v>2824</v>
      </c>
      <c r="N156" s="1000" t="s">
        <v>2783</v>
      </c>
      <c r="O156" s="749" t="s">
        <v>2968</v>
      </c>
    </row>
    <row r="157" spans="1:15" s="703" customFormat="1" ht="22.5" customHeight="1">
      <c r="A157" s="843" t="s">
        <v>2969</v>
      </c>
      <c r="B157" s="937" t="s">
        <v>2915</v>
      </c>
      <c r="C157" s="483" t="s">
        <v>1627</v>
      </c>
      <c r="D157" s="938">
        <v>0.7</v>
      </c>
      <c r="E157" s="939" t="s">
        <v>2916</v>
      </c>
      <c r="F157" s="938">
        <v>0.7</v>
      </c>
      <c r="G157" s="999" t="s">
        <v>3130</v>
      </c>
      <c r="H157" s="999" t="s">
        <v>1040</v>
      </c>
      <c r="I157" s="999" t="s">
        <v>1041</v>
      </c>
      <c r="J157" s="999" t="s">
        <v>3128</v>
      </c>
      <c r="K157" s="999" t="s">
        <v>3129</v>
      </c>
      <c r="L157" s="999" t="s">
        <v>3130</v>
      </c>
      <c r="M157" s="999" t="s">
        <v>1040</v>
      </c>
      <c r="N157" s="999" t="s">
        <v>2783</v>
      </c>
      <c r="O157" s="942" t="s">
        <v>30</v>
      </c>
    </row>
    <row r="158" spans="1:15" s="703" customFormat="1" ht="22.5" customHeight="1">
      <c r="A158" s="717" t="s">
        <v>493</v>
      </c>
      <c r="B158" s="940" t="s">
        <v>3165</v>
      </c>
      <c r="C158" s="751"/>
      <c r="D158" s="751"/>
      <c r="E158" s="749" t="s">
        <v>596</v>
      </c>
      <c r="F158" s="751"/>
      <c r="G158" s="1000"/>
      <c r="H158" s="1000"/>
      <c r="I158" s="1000"/>
      <c r="J158" s="1000"/>
      <c r="K158" s="1000"/>
      <c r="L158" s="1000"/>
      <c r="M158" s="1000"/>
      <c r="N158" s="1000"/>
      <c r="O158" s="749"/>
    </row>
    <row r="159" spans="1:15" s="703" customFormat="1" ht="22.5" customHeight="1">
      <c r="A159" s="724" t="s">
        <v>683</v>
      </c>
      <c r="B159" s="937" t="s">
        <v>2917</v>
      </c>
      <c r="C159" s="483" t="s">
        <v>1627</v>
      </c>
      <c r="D159" s="938">
        <v>0.8</v>
      </c>
      <c r="E159" s="937"/>
      <c r="F159" s="937">
        <v>80</v>
      </c>
      <c r="G159" s="1002" t="s">
        <v>1040</v>
      </c>
      <c r="H159" s="1002" t="s">
        <v>1032</v>
      </c>
      <c r="I159" s="1002" t="s">
        <v>3128</v>
      </c>
      <c r="J159" s="1002" t="s">
        <v>3129</v>
      </c>
      <c r="K159" s="1002" t="s">
        <v>3130</v>
      </c>
      <c r="L159" s="1002" t="s">
        <v>1040</v>
      </c>
      <c r="M159" s="1002" t="s">
        <v>1032</v>
      </c>
      <c r="N159" s="999" t="s">
        <v>2783</v>
      </c>
      <c r="O159" s="942" t="s">
        <v>1785</v>
      </c>
    </row>
    <row r="160" spans="1:15" s="703" customFormat="1" ht="22.5" customHeight="1">
      <c r="A160" s="724"/>
      <c r="B160" s="842" t="s">
        <v>1489</v>
      </c>
      <c r="C160" s="484"/>
      <c r="D160" s="973"/>
      <c r="E160" s="970" t="s">
        <v>2918</v>
      </c>
      <c r="F160" s="484">
        <v>0</v>
      </c>
      <c r="G160" s="486" t="s">
        <v>2740</v>
      </c>
      <c r="H160" s="486" t="s">
        <v>2740</v>
      </c>
      <c r="I160" s="486" t="s">
        <v>599</v>
      </c>
      <c r="J160" s="486" t="s">
        <v>2783</v>
      </c>
      <c r="K160" s="486" t="s">
        <v>2782</v>
      </c>
      <c r="L160" s="486" t="s">
        <v>2781</v>
      </c>
      <c r="M160" s="486" t="s">
        <v>2740</v>
      </c>
      <c r="N160" s="486"/>
      <c r="O160" s="970" t="s">
        <v>2246</v>
      </c>
    </row>
    <row r="161" spans="1:15" s="703" customFormat="1" ht="22.5" customHeight="1">
      <c r="A161" s="752"/>
      <c r="B161" s="842"/>
      <c r="C161" s="484"/>
      <c r="D161" s="484"/>
      <c r="E161" s="749" t="s">
        <v>3166</v>
      </c>
      <c r="F161" s="751"/>
      <c r="G161" s="1000"/>
      <c r="H161" s="1000"/>
      <c r="I161" s="1000"/>
      <c r="J161" s="1000"/>
      <c r="K161" s="1000"/>
      <c r="L161" s="1000"/>
      <c r="M161" s="1000"/>
      <c r="N161" s="1000"/>
      <c r="O161" s="749"/>
    </row>
    <row r="162" spans="1:15" s="703" customFormat="1" ht="22.5" customHeight="1">
      <c r="A162" s="752"/>
      <c r="B162" s="842"/>
      <c r="C162" s="484"/>
      <c r="D162" s="484"/>
      <c r="E162" s="939" t="s">
        <v>2919</v>
      </c>
      <c r="F162" s="483" t="s">
        <v>2818</v>
      </c>
      <c r="G162" s="999" t="s">
        <v>2819</v>
      </c>
      <c r="H162" s="999" t="s">
        <v>2820</v>
      </c>
      <c r="I162" s="999" t="s">
        <v>2843</v>
      </c>
      <c r="J162" s="999" t="s">
        <v>2814</v>
      </c>
      <c r="K162" s="999" t="s">
        <v>2827</v>
      </c>
      <c r="L162" s="999" t="s">
        <v>2811</v>
      </c>
      <c r="M162" s="999" t="s">
        <v>3192</v>
      </c>
      <c r="N162" s="999" t="s">
        <v>2783</v>
      </c>
      <c r="O162" s="939" t="s">
        <v>475</v>
      </c>
    </row>
    <row r="163" spans="1:15" s="703" customFormat="1" ht="22.5" customHeight="1">
      <c r="A163" s="752"/>
      <c r="B163" s="842"/>
      <c r="C163" s="484"/>
      <c r="D163" s="484"/>
      <c r="E163" s="749" t="s">
        <v>3206</v>
      </c>
      <c r="F163" s="751"/>
      <c r="G163" s="1000"/>
      <c r="H163" s="1000"/>
      <c r="I163" s="1000"/>
      <c r="J163" s="1000"/>
      <c r="K163" s="1000"/>
      <c r="L163" s="1000"/>
      <c r="M163" s="1000"/>
      <c r="N163" s="1000"/>
      <c r="O163" s="749"/>
    </row>
    <row r="164" spans="1:15" s="703" customFormat="1" ht="22.5" customHeight="1">
      <c r="A164" s="752"/>
      <c r="B164" s="842"/>
      <c r="C164" s="484"/>
      <c r="D164" s="484"/>
      <c r="E164" s="939" t="s">
        <v>2920</v>
      </c>
      <c r="F164" s="938">
        <v>0.8</v>
      </c>
      <c r="G164" s="999" t="s">
        <v>1040</v>
      </c>
      <c r="H164" s="999" t="s">
        <v>1032</v>
      </c>
      <c r="I164" s="999" t="s">
        <v>3128</v>
      </c>
      <c r="J164" s="999" t="s">
        <v>3129</v>
      </c>
      <c r="K164" s="999" t="s">
        <v>3130</v>
      </c>
      <c r="L164" s="999" t="s">
        <v>1040</v>
      </c>
      <c r="M164" s="999" t="s">
        <v>1032</v>
      </c>
      <c r="N164" s="999" t="s">
        <v>2783</v>
      </c>
      <c r="O164" s="939" t="s">
        <v>30</v>
      </c>
    </row>
    <row r="165" spans="1:15" s="703" customFormat="1" ht="22.5" customHeight="1">
      <c r="A165" s="724"/>
      <c r="B165" s="940"/>
      <c r="C165" s="751"/>
      <c r="D165" s="751"/>
      <c r="E165" s="749" t="s">
        <v>597</v>
      </c>
      <c r="F165" s="751"/>
      <c r="G165" s="1000"/>
      <c r="H165" s="1000"/>
      <c r="I165" s="1000"/>
      <c r="J165" s="1000"/>
      <c r="K165" s="1000"/>
      <c r="L165" s="1000"/>
      <c r="M165" s="1000"/>
      <c r="N165" s="1000"/>
      <c r="O165" s="749"/>
    </row>
    <row r="166" spans="1:15" s="703" customFormat="1" ht="22.5" customHeight="1">
      <c r="A166" s="753" t="s">
        <v>903</v>
      </c>
      <c r="B166" s="974" t="s">
        <v>2921</v>
      </c>
      <c r="C166" s="954" t="s">
        <v>1627</v>
      </c>
      <c r="D166" s="954" t="s">
        <v>600</v>
      </c>
      <c r="E166" s="977"/>
      <c r="F166" s="954" t="s">
        <v>600</v>
      </c>
      <c r="G166" s="954" t="s">
        <v>600</v>
      </c>
      <c r="H166" s="954" t="s">
        <v>600</v>
      </c>
      <c r="I166" s="954" t="s">
        <v>2781</v>
      </c>
      <c r="J166" s="954" t="s">
        <v>2782</v>
      </c>
      <c r="K166" s="954" t="s">
        <v>2783</v>
      </c>
      <c r="L166" s="954" t="s">
        <v>599</v>
      </c>
      <c r="M166" s="954" t="s">
        <v>600</v>
      </c>
      <c r="N166" s="954" t="s">
        <v>2783</v>
      </c>
      <c r="O166" s="978" t="s">
        <v>1921</v>
      </c>
    </row>
    <row r="167" spans="1:15" s="703" customFormat="1" ht="22.5" customHeight="1">
      <c r="A167" s="709" t="s">
        <v>1491</v>
      </c>
      <c r="B167" s="976" t="s">
        <v>1490</v>
      </c>
      <c r="C167" s="956"/>
      <c r="D167" s="956"/>
      <c r="E167" s="1016" t="s">
        <v>2922</v>
      </c>
      <c r="F167" s="954" t="s">
        <v>599</v>
      </c>
      <c r="G167" s="954" t="s">
        <v>600</v>
      </c>
      <c r="H167" s="954" t="s">
        <v>600</v>
      </c>
      <c r="I167" s="954" t="s">
        <v>2781</v>
      </c>
      <c r="J167" s="954" t="s">
        <v>2782</v>
      </c>
      <c r="K167" s="954" t="s">
        <v>2783</v>
      </c>
      <c r="L167" s="954" t="s">
        <v>599</v>
      </c>
      <c r="M167" s="954" t="s">
        <v>600</v>
      </c>
      <c r="N167" s="954" t="s">
        <v>2783</v>
      </c>
      <c r="O167" s="979" t="s">
        <v>476</v>
      </c>
    </row>
    <row r="168" spans="1:15" s="703" customFormat="1" ht="22.5" customHeight="1">
      <c r="A168" s="709" t="s">
        <v>1492</v>
      </c>
      <c r="B168" s="976"/>
      <c r="C168" s="956"/>
      <c r="D168" s="956"/>
      <c r="E168" s="1017" t="s">
        <v>323</v>
      </c>
      <c r="F168" s="956"/>
      <c r="G168" s="956"/>
      <c r="H168" s="956"/>
      <c r="I168" s="956"/>
      <c r="J168" s="956"/>
      <c r="K168" s="956"/>
      <c r="L168" s="956"/>
      <c r="M168" s="956"/>
      <c r="N168" s="956"/>
      <c r="O168" s="980" t="s">
        <v>3118</v>
      </c>
    </row>
    <row r="169" spans="1:15" s="703" customFormat="1" ht="22.5" customHeight="1">
      <c r="A169" s="709" t="s">
        <v>3109</v>
      </c>
      <c r="B169" s="975"/>
      <c r="C169" s="956"/>
      <c r="D169" s="956"/>
      <c r="E169" s="1018" t="s">
        <v>324</v>
      </c>
      <c r="F169" s="731"/>
      <c r="G169" s="731"/>
      <c r="H169" s="731"/>
      <c r="I169" s="731"/>
      <c r="J169" s="731"/>
      <c r="K169" s="731"/>
      <c r="L169" s="731"/>
      <c r="M169" s="731"/>
      <c r="N169" s="731"/>
      <c r="O169" s="941" t="s">
        <v>3118</v>
      </c>
    </row>
    <row r="170" spans="1:15" s="703" customFormat="1" ht="22.5" customHeight="1">
      <c r="A170" s="709"/>
      <c r="B170" s="975"/>
      <c r="C170" s="956"/>
      <c r="D170" s="956"/>
      <c r="E170" s="939" t="s">
        <v>2923</v>
      </c>
      <c r="F170" s="954" t="s">
        <v>325</v>
      </c>
      <c r="G170" s="954" t="s">
        <v>3167</v>
      </c>
      <c r="H170" s="954" t="s">
        <v>3168</v>
      </c>
      <c r="I170" s="954" t="s">
        <v>3170</v>
      </c>
      <c r="J170" s="954" t="s">
        <v>3169</v>
      </c>
      <c r="K170" s="954" t="s">
        <v>325</v>
      </c>
      <c r="L170" s="954" t="s">
        <v>3167</v>
      </c>
      <c r="M170" s="954" t="s">
        <v>3168</v>
      </c>
      <c r="N170" s="954" t="s">
        <v>2783</v>
      </c>
      <c r="O170" s="979" t="s">
        <v>477</v>
      </c>
    </row>
    <row r="171" spans="1:15" s="703" customFormat="1" ht="22.5" customHeight="1">
      <c r="A171" s="709"/>
      <c r="B171" s="975"/>
      <c r="C171" s="975"/>
      <c r="D171" s="975"/>
      <c r="E171" s="749" t="s">
        <v>326</v>
      </c>
      <c r="F171" s="731"/>
      <c r="G171" s="731"/>
      <c r="H171" s="731"/>
      <c r="I171" s="731"/>
      <c r="J171" s="731"/>
      <c r="K171" s="731"/>
      <c r="L171" s="731"/>
      <c r="M171" s="731"/>
      <c r="N171" s="731"/>
      <c r="O171" s="941" t="s">
        <v>478</v>
      </c>
    </row>
    <row r="172" spans="1:15" s="703" customFormat="1" ht="22.5" customHeight="1">
      <c r="A172" s="735"/>
      <c r="B172" s="981" t="s">
        <v>2924</v>
      </c>
      <c r="C172" s="954" t="s">
        <v>327</v>
      </c>
      <c r="D172" s="954" t="s">
        <v>328</v>
      </c>
      <c r="E172" s="939"/>
      <c r="F172" s="954" t="s">
        <v>328</v>
      </c>
      <c r="G172" s="958" t="s">
        <v>3130</v>
      </c>
      <c r="H172" s="958" t="s">
        <v>2795</v>
      </c>
      <c r="I172" s="958" t="s">
        <v>2796</v>
      </c>
      <c r="J172" s="958" t="s">
        <v>3129</v>
      </c>
      <c r="K172" s="958" t="s">
        <v>328</v>
      </c>
      <c r="L172" s="958" t="s">
        <v>3130</v>
      </c>
      <c r="M172" s="958" t="s">
        <v>2795</v>
      </c>
      <c r="N172" s="958" t="s">
        <v>2783</v>
      </c>
      <c r="O172" s="978" t="s">
        <v>1921</v>
      </c>
    </row>
    <row r="173" spans="1:15" s="703" customFormat="1" ht="22.5" customHeight="1">
      <c r="A173" s="709"/>
      <c r="B173" s="976"/>
      <c r="C173" s="956"/>
      <c r="D173" s="956"/>
      <c r="E173" s="940" t="s">
        <v>2925</v>
      </c>
      <c r="F173" s="958" t="s">
        <v>328</v>
      </c>
      <c r="G173" s="958" t="s">
        <v>3130</v>
      </c>
      <c r="H173" s="958" t="s">
        <v>2795</v>
      </c>
      <c r="I173" s="958" t="s">
        <v>2796</v>
      </c>
      <c r="J173" s="958" t="s">
        <v>3129</v>
      </c>
      <c r="K173" s="958" t="s">
        <v>328</v>
      </c>
      <c r="L173" s="958" t="s">
        <v>3130</v>
      </c>
      <c r="M173" s="958" t="s">
        <v>2795</v>
      </c>
      <c r="N173" s="958" t="s">
        <v>2783</v>
      </c>
      <c r="O173" s="982" t="s">
        <v>479</v>
      </c>
    </row>
    <row r="174" spans="1:15" s="703" customFormat="1" ht="22.5" customHeight="1">
      <c r="A174" s="735" t="s">
        <v>1037</v>
      </c>
      <c r="B174" s="926" t="s">
        <v>2926</v>
      </c>
      <c r="C174" s="745" t="s">
        <v>1627</v>
      </c>
      <c r="D174" s="745" t="s">
        <v>3128</v>
      </c>
      <c r="E174" s="741"/>
      <c r="F174" s="740" t="s">
        <v>3128</v>
      </c>
      <c r="G174" s="740" t="s">
        <v>2796</v>
      </c>
      <c r="H174" s="740" t="s">
        <v>3129</v>
      </c>
      <c r="I174" s="740" t="s">
        <v>1041</v>
      </c>
      <c r="J174" s="740" t="s">
        <v>2842</v>
      </c>
      <c r="K174" s="740" t="s">
        <v>3128</v>
      </c>
      <c r="L174" s="740" t="s">
        <v>2796</v>
      </c>
      <c r="M174" s="740" t="s">
        <v>3129</v>
      </c>
      <c r="N174" s="740" t="s">
        <v>599</v>
      </c>
      <c r="O174" s="867" t="s">
        <v>1928</v>
      </c>
    </row>
    <row r="175" spans="1:15" s="703" customFormat="1" ht="22.5" customHeight="1">
      <c r="A175" s="709" t="s">
        <v>1930</v>
      </c>
      <c r="B175" s="732"/>
      <c r="C175" s="740"/>
      <c r="D175" s="740"/>
      <c r="E175" s="709" t="s">
        <v>2927</v>
      </c>
      <c r="F175" s="740" t="s">
        <v>1040</v>
      </c>
      <c r="G175" s="740" t="s">
        <v>325</v>
      </c>
      <c r="H175" s="740" t="s">
        <v>1032</v>
      </c>
      <c r="I175" s="740" t="s">
        <v>3130</v>
      </c>
      <c r="J175" s="740" t="s">
        <v>2795</v>
      </c>
      <c r="K175" s="740" t="s">
        <v>1040</v>
      </c>
      <c r="L175" s="740" t="s">
        <v>325</v>
      </c>
      <c r="M175" s="740" t="s">
        <v>1032</v>
      </c>
      <c r="N175" s="740" t="s">
        <v>599</v>
      </c>
      <c r="O175" s="736" t="s">
        <v>385</v>
      </c>
    </row>
    <row r="176" spans="1:15" s="703" customFormat="1" ht="22.5" customHeight="1">
      <c r="A176" s="724"/>
      <c r="B176" s="732" t="s">
        <v>3118</v>
      </c>
      <c r="C176" s="740"/>
      <c r="D176" s="740"/>
      <c r="E176" s="737" t="s">
        <v>1028</v>
      </c>
      <c r="F176" s="895"/>
      <c r="G176" s="895"/>
      <c r="H176" s="895"/>
      <c r="I176" s="895"/>
      <c r="J176" s="895"/>
      <c r="K176" s="895"/>
      <c r="L176" s="895"/>
      <c r="M176" s="895"/>
      <c r="N176" s="895"/>
      <c r="O176" s="919"/>
    </row>
    <row r="177" spans="1:15" s="703" customFormat="1" ht="22.5" customHeight="1">
      <c r="A177" s="709" t="s">
        <v>3118</v>
      </c>
      <c r="B177" s="732" t="s">
        <v>3118</v>
      </c>
      <c r="C177" s="740"/>
      <c r="D177" s="740"/>
      <c r="E177" s="733" t="s">
        <v>2928</v>
      </c>
      <c r="F177" s="713" t="s">
        <v>3128</v>
      </c>
      <c r="G177" s="713" t="s">
        <v>2796</v>
      </c>
      <c r="H177" s="713" t="s">
        <v>3129</v>
      </c>
      <c r="I177" s="713" t="s">
        <v>1041</v>
      </c>
      <c r="J177" s="713" t="s">
        <v>2842</v>
      </c>
      <c r="K177" s="713" t="s">
        <v>3128</v>
      </c>
      <c r="L177" s="713" t="s">
        <v>2796</v>
      </c>
      <c r="M177" s="713" t="s">
        <v>3129</v>
      </c>
      <c r="N177" s="713" t="s">
        <v>599</v>
      </c>
      <c r="O177" s="730" t="s">
        <v>385</v>
      </c>
    </row>
    <row r="178" spans="1:15" s="703" customFormat="1" ht="22.5" customHeight="1">
      <c r="A178" s="737"/>
      <c r="B178" s="919"/>
      <c r="C178" s="895"/>
      <c r="D178" s="895"/>
      <c r="E178" s="733" t="s">
        <v>2929</v>
      </c>
      <c r="F178" s="754" t="s">
        <v>1040</v>
      </c>
      <c r="G178" s="754" t="s">
        <v>325</v>
      </c>
      <c r="H178" s="754" t="s">
        <v>1032</v>
      </c>
      <c r="I178" s="754" t="s">
        <v>3130</v>
      </c>
      <c r="J178" s="754" t="s">
        <v>2795</v>
      </c>
      <c r="K178" s="754" t="s">
        <v>1040</v>
      </c>
      <c r="L178" s="754" t="s">
        <v>325</v>
      </c>
      <c r="M178" s="754" t="s">
        <v>1032</v>
      </c>
      <c r="N178" s="754" t="s">
        <v>599</v>
      </c>
      <c r="O178" s="730" t="s">
        <v>385</v>
      </c>
    </row>
    <row r="179" spans="1:15" s="703" customFormat="1" ht="22.5" customHeight="1">
      <c r="A179" s="735" t="s">
        <v>494</v>
      </c>
      <c r="B179" s="735" t="s">
        <v>2930</v>
      </c>
      <c r="C179" s="745" t="s">
        <v>1627</v>
      </c>
      <c r="D179" s="984" t="s">
        <v>3128</v>
      </c>
      <c r="E179" s="735"/>
      <c r="F179" s="985" t="s">
        <v>3128</v>
      </c>
      <c r="G179" s="985" t="s">
        <v>2796</v>
      </c>
      <c r="H179" s="985" t="s">
        <v>3129</v>
      </c>
      <c r="I179" s="985" t="s">
        <v>1041</v>
      </c>
      <c r="J179" s="985" t="s">
        <v>2842</v>
      </c>
      <c r="K179" s="985" t="s">
        <v>3128</v>
      </c>
      <c r="L179" s="985" t="s">
        <v>2796</v>
      </c>
      <c r="M179" s="985" t="s">
        <v>3129</v>
      </c>
      <c r="N179" s="985" t="s">
        <v>599</v>
      </c>
      <c r="O179" s="867" t="s">
        <v>1928</v>
      </c>
    </row>
    <row r="180" spans="1:15" s="703" customFormat="1" ht="22.5" customHeight="1">
      <c r="A180" s="709" t="s">
        <v>498</v>
      </c>
      <c r="B180" s="709" t="s">
        <v>1029</v>
      </c>
      <c r="C180" s="740"/>
      <c r="D180" s="724"/>
      <c r="E180" s="735" t="s">
        <v>2931</v>
      </c>
      <c r="F180" s="745" t="s">
        <v>1030</v>
      </c>
      <c r="G180" s="740" t="s">
        <v>2782</v>
      </c>
      <c r="H180" s="740" t="s">
        <v>2783</v>
      </c>
      <c r="I180" s="740" t="s">
        <v>799</v>
      </c>
      <c r="J180" s="740" t="s">
        <v>1493</v>
      </c>
      <c r="K180" s="740" t="s">
        <v>1493</v>
      </c>
      <c r="L180" s="740" t="s">
        <v>1493</v>
      </c>
      <c r="M180" s="740" t="s">
        <v>800</v>
      </c>
      <c r="N180" s="740" t="s">
        <v>599</v>
      </c>
      <c r="O180" s="732" t="s">
        <v>385</v>
      </c>
    </row>
    <row r="181" spans="1:15" s="703" customFormat="1" ht="22.5" customHeight="1">
      <c r="A181" s="709" t="s">
        <v>499</v>
      </c>
      <c r="B181" s="724"/>
      <c r="C181" s="740"/>
      <c r="D181" s="740"/>
      <c r="E181" s="737" t="s">
        <v>1031</v>
      </c>
      <c r="F181" s="895"/>
      <c r="G181" s="895"/>
      <c r="H181" s="895"/>
      <c r="I181" s="895"/>
      <c r="J181" s="895"/>
      <c r="K181" s="895"/>
      <c r="L181" s="895"/>
      <c r="M181" s="895"/>
      <c r="N181" s="895"/>
      <c r="O181" s="919"/>
    </row>
    <row r="182" spans="1:15" s="703" customFormat="1" ht="22.5" customHeight="1">
      <c r="A182" s="709" t="s">
        <v>1808</v>
      </c>
      <c r="B182" s="735" t="s">
        <v>2932</v>
      </c>
      <c r="C182" s="745" t="s">
        <v>1627</v>
      </c>
      <c r="D182" s="984" t="s">
        <v>1040</v>
      </c>
      <c r="E182" s="735"/>
      <c r="F182" s="745" t="s">
        <v>1040</v>
      </c>
      <c r="G182" s="745" t="s">
        <v>325</v>
      </c>
      <c r="H182" s="745" t="s">
        <v>1032</v>
      </c>
      <c r="I182" s="745" t="s">
        <v>3130</v>
      </c>
      <c r="J182" s="745" t="s">
        <v>2795</v>
      </c>
      <c r="K182" s="745" t="s">
        <v>1040</v>
      </c>
      <c r="L182" s="745" t="s">
        <v>325</v>
      </c>
      <c r="M182" s="745" t="s">
        <v>1032</v>
      </c>
      <c r="N182" s="745" t="s">
        <v>599</v>
      </c>
      <c r="O182" s="867" t="s">
        <v>1928</v>
      </c>
    </row>
    <row r="183" spans="1:15" s="703" customFormat="1" ht="22.5" customHeight="1">
      <c r="A183" s="724" t="s">
        <v>1809</v>
      </c>
      <c r="B183" s="709" t="s">
        <v>1033</v>
      </c>
      <c r="C183" s="740"/>
      <c r="D183" s="724"/>
      <c r="E183" s="735" t="s">
        <v>2933</v>
      </c>
      <c r="F183" s="745" t="s">
        <v>1540</v>
      </c>
      <c r="G183" s="740" t="s">
        <v>2783</v>
      </c>
      <c r="H183" s="740" t="s">
        <v>599</v>
      </c>
      <c r="I183" s="740" t="s">
        <v>2740</v>
      </c>
      <c r="J183" s="740" t="s">
        <v>2781</v>
      </c>
      <c r="K183" s="740" t="s">
        <v>2782</v>
      </c>
      <c r="L183" s="740" t="s">
        <v>2783</v>
      </c>
      <c r="M183" s="740" t="s">
        <v>599</v>
      </c>
      <c r="N183" s="740" t="s">
        <v>599</v>
      </c>
      <c r="O183" s="732" t="s">
        <v>385</v>
      </c>
    </row>
    <row r="184" spans="1:15" s="703" customFormat="1" ht="22.5" customHeight="1">
      <c r="A184" s="724"/>
      <c r="B184" s="709" t="s">
        <v>1034</v>
      </c>
      <c r="C184" s="740"/>
      <c r="D184" s="740"/>
      <c r="E184" s="919" t="s">
        <v>1036</v>
      </c>
      <c r="F184" s="740"/>
      <c r="G184" s="740"/>
      <c r="H184" s="740"/>
      <c r="I184" s="740"/>
      <c r="J184" s="740"/>
      <c r="K184" s="740"/>
      <c r="L184" s="740"/>
      <c r="M184" s="740"/>
      <c r="N184" s="740"/>
      <c r="O184" s="732"/>
    </row>
    <row r="185" spans="1:15" s="703" customFormat="1" ht="22.5" customHeight="1">
      <c r="A185" s="737"/>
      <c r="B185" s="731"/>
      <c r="C185" s="895"/>
      <c r="D185" s="895"/>
      <c r="E185" s="737" t="s">
        <v>1035</v>
      </c>
      <c r="F185" s="895"/>
      <c r="G185" s="895"/>
      <c r="H185" s="895"/>
      <c r="I185" s="895"/>
      <c r="J185" s="895"/>
      <c r="K185" s="895"/>
      <c r="L185" s="895"/>
      <c r="M185" s="895"/>
      <c r="N185" s="895"/>
      <c r="O185" s="919"/>
    </row>
    <row r="186" spans="1:15" s="703" customFormat="1" ht="22.5" customHeight="1">
      <c r="A186" s="755"/>
      <c r="B186" s="755"/>
      <c r="C186" s="756"/>
      <c r="D186" s="756"/>
      <c r="E186" s="757"/>
      <c r="F186" s="756"/>
      <c r="G186" s="756"/>
      <c r="H186" s="756"/>
      <c r="I186" s="756"/>
      <c r="J186" s="756"/>
      <c r="K186" s="756"/>
      <c r="L186" s="756"/>
      <c r="M186" s="756"/>
      <c r="N186" s="756"/>
      <c r="O186" s="757"/>
    </row>
  </sheetData>
  <sheetProtection/>
  <mergeCells count="10">
    <mergeCell ref="O3:O4"/>
    <mergeCell ref="A1:K1"/>
    <mergeCell ref="A2:K2"/>
    <mergeCell ref="E3:E4"/>
    <mergeCell ref="D3:D4"/>
    <mergeCell ref="C3:C4"/>
    <mergeCell ref="B3:B4"/>
    <mergeCell ref="A3:A4"/>
    <mergeCell ref="F3:H3"/>
    <mergeCell ref="I3:M3"/>
  </mergeCells>
  <printOptions/>
  <pageMargins left="0" right="0" top="0.984251968503937" bottom="0.3937007874015748" header="0.5118110236220472" footer="0.5118110236220472"/>
  <pageSetup horizontalDpi="600" verticalDpi="600" orientation="landscape" paperSize="9" scale="7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N122"/>
  <sheetViews>
    <sheetView workbookViewId="0" topLeftCell="A91">
      <selection activeCell="C4" sqref="C4"/>
    </sheetView>
  </sheetViews>
  <sheetFormatPr defaultColWidth="9.140625" defaultRowHeight="23.25" customHeight="1"/>
  <cols>
    <col min="1" max="1" width="60.140625" style="8" customWidth="1"/>
    <col min="2" max="2" width="8.00390625" style="412" customWidth="1"/>
    <col min="3" max="3" width="7.28125" style="412" customWidth="1"/>
    <col min="4" max="4" width="5.8515625" style="1082" customWidth="1"/>
    <col min="5" max="5" width="7.140625" style="1082" customWidth="1"/>
    <col min="6" max="10" width="4.7109375" style="412" customWidth="1"/>
    <col min="11" max="11" width="4.00390625" style="412" customWidth="1"/>
    <col min="12" max="12" width="26.00390625" style="8" customWidth="1"/>
    <col min="13" max="16384" width="9.140625" style="8" customWidth="1"/>
  </cols>
  <sheetData>
    <row r="1" spans="1:8" ht="36" customHeight="1">
      <c r="A1" s="1567" t="s">
        <v>1770</v>
      </c>
      <c r="B1" s="1567"/>
      <c r="C1" s="1567"/>
      <c r="D1" s="1567"/>
      <c r="E1" s="1567"/>
      <c r="F1" s="1567"/>
      <c r="G1" s="1567"/>
      <c r="H1" s="1567"/>
    </row>
    <row r="2" spans="1:12" s="86" customFormat="1" ht="25.5" customHeight="1">
      <c r="A2" s="1606" t="s">
        <v>377</v>
      </c>
      <c r="B2" s="1611" t="s">
        <v>1771</v>
      </c>
      <c r="C2" s="1615" t="s">
        <v>1772</v>
      </c>
      <c r="D2" s="1615" t="s">
        <v>922</v>
      </c>
      <c r="E2" s="1609" t="s">
        <v>268</v>
      </c>
      <c r="F2" s="1609" t="s">
        <v>1720</v>
      </c>
      <c r="G2" s="1609"/>
      <c r="H2" s="1609"/>
      <c r="I2" s="1609"/>
      <c r="J2" s="1609"/>
      <c r="K2" s="1613" t="s">
        <v>2792</v>
      </c>
      <c r="L2" s="1638" t="s">
        <v>2364</v>
      </c>
    </row>
    <row r="3" spans="1:14" s="197" customFormat="1" ht="15.75" customHeight="1">
      <c r="A3" s="1607"/>
      <c r="B3" s="1612"/>
      <c r="C3" s="1616"/>
      <c r="D3" s="1617"/>
      <c r="E3" s="1610"/>
      <c r="F3" s="1079">
        <v>1</v>
      </c>
      <c r="G3" s="1079">
        <v>2</v>
      </c>
      <c r="H3" s="587">
        <v>3</v>
      </c>
      <c r="I3" s="587">
        <v>4</v>
      </c>
      <c r="J3" s="1080">
        <v>5</v>
      </c>
      <c r="K3" s="1614"/>
      <c r="L3" s="1638"/>
      <c r="M3" s="451"/>
      <c r="N3" s="451"/>
    </row>
    <row r="4" spans="1:12" s="197" customFormat="1" ht="23.25" customHeight="1">
      <c r="A4" s="207" t="s">
        <v>2545</v>
      </c>
      <c r="B4" s="211"/>
      <c r="C4" s="211"/>
      <c r="D4" s="1081"/>
      <c r="E4" s="1081"/>
      <c r="F4" s="211"/>
      <c r="G4" s="211"/>
      <c r="H4" s="211"/>
      <c r="I4" s="211"/>
      <c r="J4" s="211"/>
      <c r="K4" s="211"/>
      <c r="L4" s="52"/>
    </row>
    <row r="5" spans="1:12" s="703" customFormat="1" ht="22.5" customHeight="1">
      <c r="A5" s="1023" t="s">
        <v>923</v>
      </c>
      <c r="B5" s="1054" t="s">
        <v>1473</v>
      </c>
      <c r="C5" s="1054">
        <v>10</v>
      </c>
      <c r="D5" s="1054" t="s">
        <v>1627</v>
      </c>
      <c r="E5" s="1054">
        <v>5</v>
      </c>
      <c r="F5" s="1061" t="s">
        <v>2781</v>
      </c>
      <c r="G5" s="1061" t="s">
        <v>2782</v>
      </c>
      <c r="H5" s="1061" t="s">
        <v>2783</v>
      </c>
      <c r="I5" s="1061" t="s">
        <v>599</v>
      </c>
      <c r="J5" s="1061" t="s">
        <v>600</v>
      </c>
      <c r="K5" s="1061" t="s">
        <v>2781</v>
      </c>
      <c r="L5" s="1024" t="s">
        <v>555</v>
      </c>
    </row>
    <row r="6" spans="1:12" s="703" customFormat="1" ht="22.5" customHeight="1">
      <c r="A6" s="1025" t="s">
        <v>338</v>
      </c>
      <c r="B6" s="1043" t="s">
        <v>1474</v>
      </c>
      <c r="C6" s="216"/>
      <c r="D6" s="1043">
        <v>75.4</v>
      </c>
      <c r="E6" s="1043">
        <v>78.5</v>
      </c>
      <c r="F6" s="1044" t="s">
        <v>2830</v>
      </c>
      <c r="G6" s="1044" t="s">
        <v>2831</v>
      </c>
      <c r="H6" s="1044" t="s">
        <v>328</v>
      </c>
      <c r="I6" s="1044" t="s">
        <v>2832</v>
      </c>
      <c r="J6" s="1044" t="s">
        <v>2833</v>
      </c>
      <c r="K6" s="1044" t="s">
        <v>2781</v>
      </c>
      <c r="L6" s="1026" t="s">
        <v>119</v>
      </c>
    </row>
    <row r="7" spans="1:12" s="703" customFormat="1" ht="22.5" customHeight="1">
      <c r="A7" s="1025" t="s">
        <v>339</v>
      </c>
      <c r="B7" s="1043" t="s">
        <v>1474</v>
      </c>
      <c r="C7" s="216"/>
      <c r="D7" s="1043">
        <v>39.7</v>
      </c>
      <c r="E7" s="1043">
        <v>42</v>
      </c>
      <c r="F7" s="1044" t="s">
        <v>2836</v>
      </c>
      <c r="G7" s="1044" t="s">
        <v>2837</v>
      </c>
      <c r="H7" s="1044" t="s">
        <v>2838</v>
      </c>
      <c r="I7" s="1044" t="s">
        <v>2839</v>
      </c>
      <c r="J7" s="1044" t="s">
        <v>2840</v>
      </c>
      <c r="K7" s="1044" t="s">
        <v>2781</v>
      </c>
      <c r="L7" s="1026" t="s">
        <v>119</v>
      </c>
    </row>
    <row r="8" spans="1:12" s="703" customFormat="1" ht="22.5" customHeight="1">
      <c r="A8" s="1027" t="s">
        <v>340</v>
      </c>
      <c r="B8" s="1043" t="s">
        <v>1474</v>
      </c>
      <c r="C8" s="216"/>
      <c r="D8" s="1043"/>
      <c r="E8" s="1043"/>
      <c r="F8" s="1044" t="s">
        <v>2814</v>
      </c>
      <c r="G8" s="1044" t="s">
        <v>2843</v>
      </c>
      <c r="H8" s="1044" t="s">
        <v>2823</v>
      </c>
      <c r="I8" s="1044" t="s">
        <v>2816</v>
      </c>
      <c r="J8" s="1044" t="s">
        <v>2826</v>
      </c>
      <c r="K8" s="1044" t="s">
        <v>2781</v>
      </c>
      <c r="L8" s="1026" t="s">
        <v>120</v>
      </c>
    </row>
    <row r="9" spans="1:12" s="703" customFormat="1" ht="22.5" customHeight="1">
      <c r="A9" s="1027" t="s">
        <v>341</v>
      </c>
      <c r="B9" s="1043" t="s">
        <v>1474</v>
      </c>
      <c r="C9" s="1083"/>
      <c r="D9" s="1061"/>
      <c r="E9" s="1061"/>
      <c r="F9" s="1044" t="s">
        <v>2814</v>
      </c>
      <c r="G9" s="1044" t="s">
        <v>2843</v>
      </c>
      <c r="H9" s="1044" t="s">
        <v>2845</v>
      </c>
      <c r="I9" s="1044" t="s">
        <v>2816</v>
      </c>
      <c r="J9" s="1044" t="s">
        <v>2826</v>
      </c>
      <c r="K9" s="1044" t="s">
        <v>2781</v>
      </c>
      <c r="L9" s="1026" t="s">
        <v>120</v>
      </c>
    </row>
    <row r="10" spans="1:12" s="703" customFormat="1" ht="22.5" customHeight="1">
      <c r="A10" s="759" t="s">
        <v>2971</v>
      </c>
      <c r="B10" s="1043" t="s">
        <v>1474</v>
      </c>
      <c r="C10" s="1032"/>
      <c r="D10" s="1032">
        <v>32</v>
      </c>
      <c r="E10" s="1032" t="s">
        <v>1043</v>
      </c>
      <c r="F10" s="1032" t="s">
        <v>2844</v>
      </c>
      <c r="G10" s="1032" t="s">
        <v>2836</v>
      </c>
      <c r="H10" s="1032" t="s">
        <v>1043</v>
      </c>
      <c r="I10" s="1032" t="s">
        <v>2841</v>
      </c>
      <c r="J10" s="1032" t="s">
        <v>1041</v>
      </c>
      <c r="K10" s="1032" t="s">
        <v>2781</v>
      </c>
      <c r="L10" s="1029" t="s">
        <v>924</v>
      </c>
    </row>
    <row r="11" spans="1:12" s="703" customFormat="1" ht="22.5" customHeight="1">
      <c r="A11" s="320" t="s">
        <v>2646</v>
      </c>
      <c r="B11" s="1043" t="s">
        <v>1474</v>
      </c>
      <c r="C11" s="1030"/>
      <c r="D11" s="1030" t="s">
        <v>1627</v>
      </c>
      <c r="E11" s="1031">
        <v>0.7</v>
      </c>
      <c r="F11" s="1032" t="s">
        <v>1041</v>
      </c>
      <c r="G11" s="1032" t="s">
        <v>3128</v>
      </c>
      <c r="H11" s="1032" t="s">
        <v>3129</v>
      </c>
      <c r="I11" s="1032" t="s">
        <v>3130</v>
      </c>
      <c r="J11" s="1032" t="s">
        <v>1040</v>
      </c>
      <c r="K11" s="1032" t="s">
        <v>2781</v>
      </c>
      <c r="L11" s="1033" t="s">
        <v>2547</v>
      </c>
    </row>
    <row r="12" spans="1:12" s="703" customFormat="1" ht="22.5" customHeight="1">
      <c r="A12" s="243" t="s">
        <v>2645</v>
      </c>
      <c r="B12" s="1030"/>
      <c r="C12" s="1030"/>
      <c r="D12" s="1030"/>
      <c r="E12" s="1031"/>
      <c r="F12" s="1032"/>
      <c r="G12" s="1032"/>
      <c r="H12" s="1032"/>
      <c r="I12" s="1032"/>
      <c r="J12" s="1032"/>
      <c r="K12" s="1032"/>
      <c r="L12" s="1033"/>
    </row>
    <row r="13" spans="1:12" s="703" customFormat="1" ht="22.5" customHeight="1">
      <c r="A13" s="320" t="s">
        <v>1296</v>
      </c>
      <c r="B13" s="1030" t="s">
        <v>1474</v>
      </c>
      <c r="C13" s="1030"/>
      <c r="D13" s="1030"/>
      <c r="E13" s="1030" t="s">
        <v>631</v>
      </c>
      <c r="F13" s="1032" t="s">
        <v>2843</v>
      </c>
      <c r="G13" s="1032" t="s">
        <v>2814</v>
      </c>
      <c r="H13" s="1032" t="s">
        <v>2827</v>
      </c>
      <c r="I13" s="1032" t="s">
        <v>2811</v>
      </c>
      <c r="J13" s="1032" t="s">
        <v>3192</v>
      </c>
      <c r="K13" s="1032" t="s">
        <v>2781</v>
      </c>
      <c r="L13" s="1034" t="s">
        <v>128</v>
      </c>
    </row>
    <row r="14" spans="1:12" s="703" customFormat="1" ht="22.5" customHeight="1">
      <c r="A14" s="243" t="s">
        <v>1295</v>
      </c>
      <c r="B14" s="1030"/>
      <c r="C14" s="1030"/>
      <c r="D14" s="1030"/>
      <c r="E14" s="1031"/>
      <c r="F14" s="1032"/>
      <c r="G14" s="1032"/>
      <c r="H14" s="1032"/>
      <c r="I14" s="1032"/>
      <c r="J14" s="1032"/>
      <c r="K14" s="1032"/>
      <c r="L14" s="1035"/>
    </row>
    <row r="15" spans="1:12" s="703" customFormat="1" ht="22.5" customHeight="1">
      <c r="A15" s="320" t="s">
        <v>2096</v>
      </c>
      <c r="B15" s="1036" t="s">
        <v>1474</v>
      </c>
      <c r="C15" s="1036"/>
      <c r="D15" s="1036"/>
      <c r="E15" s="1030" t="s">
        <v>631</v>
      </c>
      <c r="F15" s="1032" t="s">
        <v>2843</v>
      </c>
      <c r="G15" s="1032" t="s">
        <v>2814</v>
      </c>
      <c r="H15" s="1032" t="s">
        <v>2827</v>
      </c>
      <c r="I15" s="1032" t="s">
        <v>2811</v>
      </c>
      <c r="J15" s="1032" t="s">
        <v>3192</v>
      </c>
      <c r="K15" s="1032" t="s">
        <v>2781</v>
      </c>
      <c r="L15" s="1034" t="s">
        <v>128</v>
      </c>
    </row>
    <row r="16" spans="1:12" s="703" customFormat="1" ht="22.5" customHeight="1">
      <c r="A16" s="243" t="s">
        <v>925</v>
      </c>
      <c r="B16" s="1037"/>
      <c r="C16" s="1037"/>
      <c r="D16" s="1037"/>
      <c r="E16" s="1030"/>
      <c r="F16" s="1032"/>
      <c r="G16" s="1032"/>
      <c r="H16" s="1032"/>
      <c r="I16" s="1032"/>
      <c r="J16" s="1032"/>
      <c r="K16" s="1032"/>
      <c r="L16" s="1034"/>
    </row>
    <row r="17" spans="1:12" s="703" customFormat="1" ht="22.5" customHeight="1">
      <c r="A17" s="320" t="s">
        <v>2097</v>
      </c>
      <c r="B17" s="1030" t="s">
        <v>1474</v>
      </c>
      <c r="C17" s="1037"/>
      <c r="D17" s="1037"/>
      <c r="E17" s="1030" t="s">
        <v>631</v>
      </c>
      <c r="F17" s="1032" t="s">
        <v>2843</v>
      </c>
      <c r="G17" s="1032" t="s">
        <v>2814</v>
      </c>
      <c r="H17" s="1032" t="s">
        <v>2827</v>
      </c>
      <c r="I17" s="1032" t="s">
        <v>2811</v>
      </c>
      <c r="J17" s="1032" t="s">
        <v>3192</v>
      </c>
      <c r="K17" s="1032" t="s">
        <v>2781</v>
      </c>
      <c r="L17" s="1034" t="s">
        <v>128</v>
      </c>
    </row>
    <row r="18" spans="1:12" s="703" customFormat="1" ht="22.5" customHeight="1">
      <c r="A18" s="243" t="s">
        <v>1298</v>
      </c>
      <c r="B18" s="1030" t="s">
        <v>1474</v>
      </c>
      <c r="C18" s="1030"/>
      <c r="D18" s="1030"/>
      <c r="E18" s="1030" t="s">
        <v>631</v>
      </c>
      <c r="F18" s="1032" t="s">
        <v>2843</v>
      </c>
      <c r="G18" s="1032" t="s">
        <v>2814</v>
      </c>
      <c r="H18" s="1032" t="s">
        <v>2827</v>
      </c>
      <c r="I18" s="1032" t="s">
        <v>2811</v>
      </c>
      <c r="J18" s="1032" t="s">
        <v>3192</v>
      </c>
      <c r="K18" s="1032" t="s">
        <v>2781</v>
      </c>
      <c r="L18" s="1034" t="s">
        <v>128</v>
      </c>
    </row>
    <row r="19" spans="1:12" s="703" customFormat="1" ht="22.5" customHeight="1">
      <c r="A19" s="243" t="s">
        <v>1297</v>
      </c>
      <c r="B19" s="1030"/>
      <c r="C19" s="1030"/>
      <c r="D19" s="1030"/>
      <c r="E19" s="1030"/>
      <c r="F19" s="1032"/>
      <c r="G19" s="1032"/>
      <c r="H19" s="1032"/>
      <c r="I19" s="1032"/>
      <c r="J19" s="1032"/>
      <c r="K19" s="1032"/>
      <c r="L19" s="1034"/>
    </row>
    <row r="20" spans="1:12" s="703" customFormat="1" ht="22.5" customHeight="1">
      <c r="A20" s="320" t="s">
        <v>926</v>
      </c>
      <c r="B20" s="1038" t="s">
        <v>1474</v>
      </c>
      <c r="C20" s="1038"/>
      <c r="D20" s="1038">
        <v>24.94</v>
      </c>
      <c r="E20" s="1039">
        <v>35</v>
      </c>
      <c r="F20" s="1032"/>
      <c r="G20" s="1032"/>
      <c r="H20" s="1032"/>
      <c r="I20" s="1032"/>
      <c r="J20" s="1032"/>
      <c r="K20" s="1032"/>
      <c r="L20" s="1033" t="s">
        <v>2547</v>
      </c>
    </row>
    <row r="21" spans="1:12" s="703" customFormat="1" ht="22.5" customHeight="1">
      <c r="A21" s="320" t="s">
        <v>2098</v>
      </c>
      <c r="B21" s="1030" t="s">
        <v>1474</v>
      </c>
      <c r="C21" s="1030"/>
      <c r="D21" s="1030"/>
      <c r="E21" s="1031">
        <v>0.55</v>
      </c>
      <c r="F21" s="1032" t="s">
        <v>2841</v>
      </c>
      <c r="G21" s="1032" t="s">
        <v>1041</v>
      </c>
      <c r="H21" s="1032" t="s">
        <v>2842</v>
      </c>
      <c r="I21" s="1032" t="s">
        <v>3128</v>
      </c>
      <c r="J21" s="1032" t="s">
        <v>2796</v>
      </c>
      <c r="K21" s="1032" t="s">
        <v>2781</v>
      </c>
      <c r="L21" s="1034" t="s">
        <v>129</v>
      </c>
    </row>
    <row r="22" spans="1:12" s="703" customFormat="1" ht="22.5" customHeight="1">
      <c r="A22" s="1040" t="s">
        <v>927</v>
      </c>
      <c r="B22" s="1030" t="s">
        <v>1474</v>
      </c>
      <c r="C22" s="1030"/>
      <c r="D22" s="1030" t="s">
        <v>1627</v>
      </c>
      <c r="E22" s="1030">
        <v>80</v>
      </c>
      <c r="F22" s="1032" t="s">
        <v>3129</v>
      </c>
      <c r="G22" s="1032" t="s">
        <v>328</v>
      </c>
      <c r="H22" s="1032" t="s">
        <v>3130</v>
      </c>
      <c r="I22" s="1032" t="s">
        <v>2795</v>
      </c>
      <c r="J22" s="1032" t="s">
        <v>1040</v>
      </c>
      <c r="K22" s="1032" t="s">
        <v>2781</v>
      </c>
      <c r="L22" s="1041" t="s">
        <v>555</v>
      </c>
    </row>
    <row r="23" spans="1:12" s="703" customFormat="1" ht="22.5" customHeight="1">
      <c r="A23" s="1042" t="s">
        <v>2099</v>
      </c>
      <c r="B23" s="1030" t="s">
        <v>1474</v>
      </c>
      <c r="C23" s="1030"/>
      <c r="D23" s="1030"/>
      <c r="E23" s="1043">
        <v>78</v>
      </c>
      <c r="F23" s="1044" t="s">
        <v>3129</v>
      </c>
      <c r="G23" s="1044" t="s">
        <v>328</v>
      </c>
      <c r="H23" s="1044" t="s">
        <v>3130</v>
      </c>
      <c r="I23" s="1044" t="s">
        <v>2795</v>
      </c>
      <c r="J23" s="1044" t="s">
        <v>1040</v>
      </c>
      <c r="K23" s="1044" t="s">
        <v>2781</v>
      </c>
      <c r="L23" s="1022" t="s">
        <v>130</v>
      </c>
    </row>
    <row r="24" spans="1:12" s="703" customFormat="1" ht="22.5" customHeight="1">
      <c r="A24" s="216" t="s">
        <v>2100</v>
      </c>
      <c r="B24" s="1030" t="s">
        <v>1474</v>
      </c>
      <c r="C24" s="1088"/>
      <c r="D24" s="1089"/>
      <c r="E24" s="1043">
        <v>80</v>
      </c>
      <c r="F24" s="1044" t="s">
        <v>3129</v>
      </c>
      <c r="G24" s="1044" t="s">
        <v>328</v>
      </c>
      <c r="H24" s="1044" t="s">
        <v>3130</v>
      </c>
      <c r="I24" s="1044" t="s">
        <v>2795</v>
      </c>
      <c r="J24" s="1044" t="s">
        <v>1040</v>
      </c>
      <c r="K24" s="1044" t="s">
        <v>2781</v>
      </c>
      <c r="L24" s="1022" t="s">
        <v>130</v>
      </c>
    </row>
    <row r="25" spans="1:12" s="703" customFormat="1" ht="22.5" customHeight="1">
      <c r="A25" s="216" t="s">
        <v>2101</v>
      </c>
      <c r="B25" s="1030" t="s">
        <v>1474</v>
      </c>
      <c r="C25" s="1088"/>
      <c r="D25" s="1089"/>
      <c r="E25" s="1043">
        <v>80</v>
      </c>
      <c r="F25" s="1044" t="s">
        <v>3129</v>
      </c>
      <c r="G25" s="1044" t="s">
        <v>328</v>
      </c>
      <c r="H25" s="1044" t="s">
        <v>3130</v>
      </c>
      <c r="I25" s="1044" t="s">
        <v>2795</v>
      </c>
      <c r="J25" s="1044" t="s">
        <v>1040</v>
      </c>
      <c r="K25" s="1044" t="s">
        <v>2781</v>
      </c>
      <c r="L25" s="1022" t="s">
        <v>130</v>
      </c>
    </row>
    <row r="26" spans="1:12" s="703" customFormat="1" ht="22.5" customHeight="1">
      <c r="A26" s="216" t="s">
        <v>2102</v>
      </c>
      <c r="B26" s="1030" t="s">
        <v>1474</v>
      </c>
      <c r="C26" s="1088"/>
      <c r="D26" s="1089"/>
      <c r="E26" s="1043">
        <v>80</v>
      </c>
      <c r="F26" s="1044" t="s">
        <v>3129</v>
      </c>
      <c r="G26" s="1044" t="s">
        <v>328</v>
      </c>
      <c r="H26" s="1044" t="s">
        <v>3130</v>
      </c>
      <c r="I26" s="1044" t="s">
        <v>2795</v>
      </c>
      <c r="J26" s="1044" t="s">
        <v>1040</v>
      </c>
      <c r="K26" s="1044" t="s">
        <v>2781</v>
      </c>
      <c r="L26" s="1022" t="s">
        <v>2242</v>
      </c>
    </row>
    <row r="27" spans="1:12" s="703" customFormat="1" ht="22.5" customHeight="1">
      <c r="A27" s="216" t="s">
        <v>2103</v>
      </c>
      <c r="B27" s="1030" t="s">
        <v>1474</v>
      </c>
      <c r="C27" s="1088"/>
      <c r="D27" s="1089"/>
      <c r="E27" s="1043">
        <v>80</v>
      </c>
      <c r="F27" s="1044" t="s">
        <v>3129</v>
      </c>
      <c r="G27" s="1044" t="s">
        <v>328</v>
      </c>
      <c r="H27" s="1044" t="s">
        <v>3130</v>
      </c>
      <c r="I27" s="1044" t="s">
        <v>2795</v>
      </c>
      <c r="J27" s="1044" t="s">
        <v>1040</v>
      </c>
      <c r="K27" s="1044" t="s">
        <v>2781</v>
      </c>
      <c r="L27" s="1022" t="s">
        <v>2242</v>
      </c>
    </row>
    <row r="28" spans="1:12" s="703" customFormat="1" ht="22.5" customHeight="1">
      <c r="A28" s="1040" t="s">
        <v>2104</v>
      </c>
      <c r="B28" s="1030" t="s">
        <v>1474</v>
      </c>
      <c r="C28" s="1032"/>
      <c r="D28" s="1032" t="s">
        <v>3130</v>
      </c>
      <c r="E28" s="1032" t="s">
        <v>1040</v>
      </c>
      <c r="F28" s="1061" t="s">
        <v>3130</v>
      </c>
      <c r="G28" s="1061" t="s">
        <v>2795</v>
      </c>
      <c r="H28" s="1061" t="s">
        <v>1040</v>
      </c>
      <c r="I28" s="1061" t="s">
        <v>325</v>
      </c>
      <c r="J28" s="1061" t="s">
        <v>1032</v>
      </c>
      <c r="K28" s="1061" t="s">
        <v>2781</v>
      </c>
      <c r="L28" s="1045" t="s">
        <v>555</v>
      </c>
    </row>
    <row r="29" spans="1:12" s="703" customFormat="1" ht="22.5" customHeight="1">
      <c r="A29" s="216" t="s">
        <v>2105</v>
      </c>
      <c r="B29" s="1030" t="s">
        <v>1474</v>
      </c>
      <c r="C29" s="1032"/>
      <c r="D29" s="1032"/>
      <c r="E29" s="1032" t="s">
        <v>1040</v>
      </c>
      <c r="F29" s="1061" t="s">
        <v>3130</v>
      </c>
      <c r="G29" s="1061" t="s">
        <v>2795</v>
      </c>
      <c r="H29" s="1061" t="s">
        <v>1040</v>
      </c>
      <c r="I29" s="1061" t="s">
        <v>325</v>
      </c>
      <c r="J29" s="1061" t="s">
        <v>1032</v>
      </c>
      <c r="K29" s="1061" t="s">
        <v>2781</v>
      </c>
      <c r="L29" s="1046" t="s">
        <v>578</v>
      </c>
    </row>
    <row r="30" spans="1:12" s="703" customFormat="1" ht="22.5" customHeight="1">
      <c r="A30" s="216" t="s">
        <v>580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47"/>
    </row>
    <row r="31" spans="1:12" s="703" customFormat="1" ht="22.5" customHeight="1">
      <c r="A31" s="1048" t="s">
        <v>2106</v>
      </c>
      <c r="B31" s="1032" t="s">
        <v>1474</v>
      </c>
      <c r="C31" s="1032"/>
      <c r="D31" s="1032"/>
      <c r="E31" s="1032" t="s">
        <v>1040</v>
      </c>
      <c r="F31" s="1061" t="s">
        <v>3130</v>
      </c>
      <c r="G31" s="1061" t="s">
        <v>2795</v>
      </c>
      <c r="H31" s="1061" t="s">
        <v>1040</v>
      </c>
      <c r="I31" s="1061" t="s">
        <v>325</v>
      </c>
      <c r="J31" s="1061" t="s">
        <v>1032</v>
      </c>
      <c r="K31" s="1061" t="s">
        <v>2781</v>
      </c>
      <c r="L31" s="1046" t="s">
        <v>578</v>
      </c>
    </row>
    <row r="32" spans="1:12" s="703" customFormat="1" ht="22.5" customHeight="1">
      <c r="A32" s="1048" t="s">
        <v>2107</v>
      </c>
      <c r="B32" s="1032" t="s">
        <v>1474</v>
      </c>
      <c r="C32" s="1032"/>
      <c r="D32" s="1032"/>
      <c r="E32" s="1032" t="s">
        <v>1040</v>
      </c>
      <c r="F32" s="1061" t="s">
        <v>3130</v>
      </c>
      <c r="G32" s="1061" t="s">
        <v>2795</v>
      </c>
      <c r="H32" s="1061" t="s">
        <v>1040</v>
      </c>
      <c r="I32" s="1061" t="s">
        <v>325</v>
      </c>
      <c r="J32" s="1061" t="s">
        <v>1032</v>
      </c>
      <c r="K32" s="1061" t="s">
        <v>2781</v>
      </c>
      <c r="L32" s="1046" t="s">
        <v>473</v>
      </c>
    </row>
    <row r="33" spans="1:12" s="703" customFormat="1" ht="22.5" customHeight="1">
      <c r="A33" s="1048" t="s">
        <v>2108</v>
      </c>
      <c r="B33" s="1032" t="s">
        <v>1474</v>
      </c>
      <c r="C33" s="1032"/>
      <c r="D33" s="1032"/>
      <c r="E33" s="1032" t="s">
        <v>1040</v>
      </c>
      <c r="F33" s="1061" t="s">
        <v>3130</v>
      </c>
      <c r="G33" s="1061" t="s">
        <v>2795</v>
      </c>
      <c r="H33" s="1061" t="s">
        <v>1040</v>
      </c>
      <c r="I33" s="1061" t="s">
        <v>325</v>
      </c>
      <c r="J33" s="1061" t="s">
        <v>1032</v>
      </c>
      <c r="K33" s="1061" t="s">
        <v>2781</v>
      </c>
      <c r="L33" s="1046" t="s">
        <v>578</v>
      </c>
    </row>
    <row r="34" spans="1:12" s="703" customFormat="1" ht="22.5" customHeight="1">
      <c r="A34" s="1048" t="s">
        <v>2109</v>
      </c>
      <c r="B34" s="1032" t="s">
        <v>1474</v>
      </c>
      <c r="C34" s="1032"/>
      <c r="D34" s="1032"/>
      <c r="E34" s="1032" t="s">
        <v>1040</v>
      </c>
      <c r="F34" s="1061" t="s">
        <v>3130</v>
      </c>
      <c r="G34" s="1061" t="s">
        <v>2795</v>
      </c>
      <c r="H34" s="1061" t="s">
        <v>1040</v>
      </c>
      <c r="I34" s="1061" t="s">
        <v>325</v>
      </c>
      <c r="J34" s="1061" t="s">
        <v>1032</v>
      </c>
      <c r="K34" s="1061" t="s">
        <v>2781</v>
      </c>
      <c r="L34" s="1046" t="s">
        <v>578</v>
      </c>
    </row>
    <row r="35" spans="1:12" s="703" customFormat="1" ht="22.5" customHeight="1">
      <c r="A35" s="216" t="s">
        <v>2110</v>
      </c>
      <c r="B35" s="1032" t="s">
        <v>1474</v>
      </c>
      <c r="C35" s="1032"/>
      <c r="D35" s="1032"/>
      <c r="E35" s="1032" t="s">
        <v>1040</v>
      </c>
      <c r="F35" s="1061" t="s">
        <v>3130</v>
      </c>
      <c r="G35" s="1061" t="s">
        <v>2795</v>
      </c>
      <c r="H35" s="1061" t="s">
        <v>1040</v>
      </c>
      <c r="I35" s="1061" t="s">
        <v>325</v>
      </c>
      <c r="J35" s="1061" t="s">
        <v>1032</v>
      </c>
      <c r="K35" s="1061" t="s">
        <v>2781</v>
      </c>
      <c r="L35" s="1046" t="s">
        <v>578</v>
      </c>
    </row>
    <row r="36" spans="1:12" s="703" customFormat="1" ht="22.5" customHeight="1">
      <c r="A36" s="216" t="s">
        <v>1300</v>
      </c>
      <c r="B36" s="1032" t="s">
        <v>1474</v>
      </c>
      <c r="C36" s="1032"/>
      <c r="D36" s="1032"/>
      <c r="E36" s="1032" t="s">
        <v>1040</v>
      </c>
      <c r="F36" s="1061" t="s">
        <v>3130</v>
      </c>
      <c r="G36" s="1061" t="s">
        <v>2795</v>
      </c>
      <c r="H36" s="1061" t="s">
        <v>1040</v>
      </c>
      <c r="I36" s="1061" t="s">
        <v>325</v>
      </c>
      <c r="J36" s="1061" t="s">
        <v>1032</v>
      </c>
      <c r="K36" s="1061" t="s">
        <v>2781</v>
      </c>
      <c r="L36" s="1046" t="s">
        <v>578</v>
      </c>
    </row>
    <row r="37" spans="1:12" s="703" customFormat="1" ht="22.5" customHeight="1">
      <c r="A37" s="216" t="s">
        <v>1299</v>
      </c>
      <c r="B37" s="1032"/>
      <c r="C37" s="1032"/>
      <c r="D37" s="1032"/>
      <c r="E37" s="1032"/>
      <c r="F37" s="1032"/>
      <c r="G37" s="1032"/>
      <c r="H37" s="1032"/>
      <c r="I37" s="1032"/>
      <c r="J37" s="1032"/>
      <c r="K37" s="1032"/>
      <c r="L37" s="1049"/>
    </row>
    <row r="38" spans="1:12" s="197" customFormat="1" ht="23.25" customHeight="1">
      <c r="A38" s="344" t="s">
        <v>2546</v>
      </c>
      <c r="B38" s="1043"/>
      <c r="C38" s="1043"/>
      <c r="D38" s="1043"/>
      <c r="E38" s="1043"/>
      <c r="F38" s="216"/>
      <c r="G38" s="216"/>
      <c r="H38" s="216"/>
      <c r="I38" s="216"/>
      <c r="J38" s="216"/>
      <c r="K38" s="216"/>
      <c r="L38" s="54"/>
    </row>
    <row r="39" spans="1:12" s="703" customFormat="1" ht="22.5" customHeight="1">
      <c r="A39" s="1027" t="s">
        <v>333</v>
      </c>
      <c r="B39" s="1074" t="s">
        <v>1474</v>
      </c>
      <c r="C39" s="1074"/>
      <c r="D39" s="1074">
        <v>0.76</v>
      </c>
      <c r="E39" s="1074">
        <v>0.8</v>
      </c>
      <c r="F39" s="1044" t="s">
        <v>2796</v>
      </c>
      <c r="G39" s="1044" t="s">
        <v>3129</v>
      </c>
      <c r="H39" s="1044" t="s">
        <v>328</v>
      </c>
      <c r="I39" s="1044" t="s">
        <v>3130</v>
      </c>
      <c r="J39" s="1044" t="s">
        <v>2795</v>
      </c>
      <c r="K39" s="1044" t="s">
        <v>2782</v>
      </c>
      <c r="L39" s="1050" t="s">
        <v>1782</v>
      </c>
    </row>
    <row r="40" spans="1:12" s="703" customFormat="1" ht="22.5" customHeight="1">
      <c r="A40" s="1027" t="s">
        <v>2934</v>
      </c>
      <c r="B40" s="1043" t="s">
        <v>1474</v>
      </c>
      <c r="C40" s="1043"/>
      <c r="D40" s="1043"/>
      <c r="E40" s="1074">
        <v>0.8</v>
      </c>
      <c r="F40" s="1044" t="s">
        <v>2796</v>
      </c>
      <c r="G40" s="1044" t="s">
        <v>3129</v>
      </c>
      <c r="H40" s="1044" t="s">
        <v>328</v>
      </c>
      <c r="I40" s="1044" t="s">
        <v>3130</v>
      </c>
      <c r="J40" s="1044" t="s">
        <v>2795</v>
      </c>
      <c r="K40" s="1044" t="s">
        <v>2782</v>
      </c>
      <c r="L40" s="1026" t="s">
        <v>231</v>
      </c>
    </row>
    <row r="41" spans="1:12" s="703" customFormat="1" ht="22.5" customHeight="1">
      <c r="A41" s="1051"/>
      <c r="B41" s="1043"/>
      <c r="C41" s="1043"/>
      <c r="D41" s="1043"/>
      <c r="E41" s="1043"/>
      <c r="F41" s="1044"/>
      <c r="G41" s="1044"/>
      <c r="H41" s="1044"/>
      <c r="I41" s="1044"/>
      <c r="J41" s="1044"/>
      <c r="K41" s="1044"/>
      <c r="L41" s="1026" t="s">
        <v>2786</v>
      </c>
    </row>
    <row r="42" spans="1:12" s="703" customFormat="1" ht="22.5" customHeight="1">
      <c r="A42" s="1027" t="s">
        <v>2935</v>
      </c>
      <c r="B42" s="1043" t="s">
        <v>1474</v>
      </c>
      <c r="C42" s="1043"/>
      <c r="D42" s="1043">
        <v>83</v>
      </c>
      <c r="E42" s="1043">
        <v>85</v>
      </c>
      <c r="F42" s="1044" t="s">
        <v>3129</v>
      </c>
      <c r="G42" s="1044" t="s">
        <v>328</v>
      </c>
      <c r="H42" s="1044" t="s">
        <v>3130</v>
      </c>
      <c r="I42" s="1044" t="s">
        <v>2795</v>
      </c>
      <c r="J42" s="1044" t="s">
        <v>1040</v>
      </c>
      <c r="K42" s="1044" t="s">
        <v>2782</v>
      </c>
      <c r="L42" s="1026" t="s">
        <v>2787</v>
      </c>
    </row>
    <row r="43" spans="1:12" s="703" customFormat="1" ht="22.5" customHeight="1">
      <c r="A43" s="1027" t="s">
        <v>1078</v>
      </c>
      <c r="B43" s="1043" t="s">
        <v>1474</v>
      </c>
      <c r="C43" s="1043"/>
      <c r="D43" s="1043"/>
      <c r="E43" s="1074">
        <v>0.8</v>
      </c>
      <c r="F43" s="1044" t="s">
        <v>2796</v>
      </c>
      <c r="G43" s="1044" t="s">
        <v>3129</v>
      </c>
      <c r="H43" s="1044" t="s">
        <v>328</v>
      </c>
      <c r="I43" s="1044" t="s">
        <v>3130</v>
      </c>
      <c r="J43" s="1044" t="s">
        <v>2795</v>
      </c>
      <c r="K43" s="1044" t="s">
        <v>2782</v>
      </c>
      <c r="L43" s="1026" t="s">
        <v>230</v>
      </c>
    </row>
    <row r="44" spans="1:12" s="703" customFormat="1" ht="22.5" customHeight="1">
      <c r="A44" s="758" t="s">
        <v>2582</v>
      </c>
      <c r="B44" s="1043" t="s">
        <v>1474</v>
      </c>
      <c r="C44" s="1052"/>
      <c r="D44" s="1052">
        <v>0.72</v>
      </c>
      <c r="E44" s="1031">
        <v>0.8</v>
      </c>
      <c r="F44" s="1032" t="s">
        <v>2796</v>
      </c>
      <c r="G44" s="1032" t="s">
        <v>3129</v>
      </c>
      <c r="H44" s="1032" t="s">
        <v>328</v>
      </c>
      <c r="I44" s="1032" t="s">
        <v>3130</v>
      </c>
      <c r="J44" s="1032" t="s">
        <v>2795</v>
      </c>
      <c r="K44" s="1032" t="s">
        <v>2782</v>
      </c>
      <c r="L44" s="1029" t="s">
        <v>2936</v>
      </c>
    </row>
    <row r="45" spans="1:12" s="703" customFormat="1" ht="22.5" customHeight="1">
      <c r="A45" s="320" t="s">
        <v>2330</v>
      </c>
      <c r="B45" s="1055" t="s">
        <v>780</v>
      </c>
      <c r="C45" s="1055"/>
      <c r="D45" s="1055" t="s">
        <v>1545</v>
      </c>
      <c r="E45" s="1031" t="s">
        <v>1546</v>
      </c>
      <c r="F45" s="1032"/>
      <c r="G45" s="1032"/>
      <c r="H45" s="1032"/>
      <c r="I45" s="1032"/>
      <c r="J45" s="1032"/>
      <c r="K45" s="1032"/>
      <c r="L45" s="1033" t="s">
        <v>2185</v>
      </c>
    </row>
    <row r="46" spans="1:12" s="703" customFormat="1" ht="22.5" customHeight="1">
      <c r="A46" s="1028" t="s">
        <v>2937</v>
      </c>
      <c r="B46" s="1055" t="s">
        <v>780</v>
      </c>
      <c r="C46" s="1055"/>
      <c r="D46" s="1055"/>
      <c r="E46" s="1061" t="s">
        <v>2797</v>
      </c>
      <c r="F46" s="1061" t="s">
        <v>599</v>
      </c>
      <c r="G46" s="1061" t="s">
        <v>2783</v>
      </c>
      <c r="H46" s="1061" t="s">
        <v>2782</v>
      </c>
      <c r="I46" s="1061" t="s">
        <v>2781</v>
      </c>
      <c r="J46" s="1061" t="s">
        <v>2740</v>
      </c>
      <c r="K46" s="1061" t="s">
        <v>2782</v>
      </c>
      <c r="L46" s="1034" t="s">
        <v>2790</v>
      </c>
    </row>
    <row r="47" spans="1:12" s="703" customFormat="1" ht="22.5" customHeight="1">
      <c r="A47" s="1028" t="s">
        <v>2938</v>
      </c>
      <c r="B47" s="1055" t="s">
        <v>780</v>
      </c>
      <c r="C47" s="1055"/>
      <c r="D47" s="1055"/>
      <c r="E47" s="1061" t="s">
        <v>2797</v>
      </c>
      <c r="F47" s="1061" t="s">
        <v>599</v>
      </c>
      <c r="G47" s="1061" t="s">
        <v>2783</v>
      </c>
      <c r="H47" s="1061" t="s">
        <v>2782</v>
      </c>
      <c r="I47" s="1061" t="s">
        <v>2781</v>
      </c>
      <c r="J47" s="1061" t="s">
        <v>2740</v>
      </c>
      <c r="K47" s="1061" t="s">
        <v>2782</v>
      </c>
      <c r="L47" s="1034" t="s">
        <v>432</v>
      </c>
    </row>
    <row r="48" spans="1:12" s="703" customFormat="1" ht="22.5" customHeight="1">
      <c r="A48" s="1028" t="s">
        <v>2939</v>
      </c>
      <c r="B48" s="1055" t="s">
        <v>780</v>
      </c>
      <c r="C48" s="1055"/>
      <c r="D48" s="1055"/>
      <c r="E48" s="1061" t="s">
        <v>2797</v>
      </c>
      <c r="F48" s="1032" t="s">
        <v>599</v>
      </c>
      <c r="G48" s="1032" t="s">
        <v>2783</v>
      </c>
      <c r="H48" s="1032" t="s">
        <v>2782</v>
      </c>
      <c r="I48" s="1032" t="s">
        <v>2781</v>
      </c>
      <c r="J48" s="1032" t="s">
        <v>2740</v>
      </c>
      <c r="K48" s="1032" t="s">
        <v>2782</v>
      </c>
      <c r="L48" s="1034" t="s">
        <v>432</v>
      </c>
    </row>
    <row r="49" spans="1:12" s="703" customFormat="1" ht="22.5" customHeight="1">
      <c r="A49" s="1056" t="s">
        <v>2940</v>
      </c>
      <c r="B49" s="1055" t="s">
        <v>780</v>
      </c>
      <c r="C49" s="1055"/>
      <c r="D49" s="1055"/>
      <c r="E49" s="1061" t="s">
        <v>2797</v>
      </c>
      <c r="F49" s="1032" t="s">
        <v>599</v>
      </c>
      <c r="G49" s="1032" t="s">
        <v>2783</v>
      </c>
      <c r="H49" s="1032" t="s">
        <v>2782</v>
      </c>
      <c r="I49" s="1032" t="s">
        <v>2781</v>
      </c>
      <c r="J49" s="1032" t="s">
        <v>2740</v>
      </c>
      <c r="K49" s="1032" t="s">
        <v>2782</v>
      </c>
      <c r="L49" s="1034" t="s">
        <v>2246</v>
      </c>
    </row>
    <row r="50" spans="1:12" s="703" customFormat="1" ht="22.5" customHeight="1">
      <c r="A50" s="1028" t="s">
        <v>2941</v>
      </c>
      <c r="B50" s="1055" t="s">
        <v>780</v>
      </c>
      <c r="C50" s="1057"/>
      <c r="D50" s="1057"/>
      <c r="E50" s="1061" t="s">
        <v>2797</v>
      </c>
      <c r="F50" s="1061" t="s">
        <v>599</v>
      </c>
      <c r="G50" s="1061" t="s">
        <v>2783</v>
      </c>
      <c r="H50" s="1061" t="s">
        <v>2782</v>
      </c>
      <c r="I50" s="1061" t="s">
        <v>2781</v>
      </c>
      <c r="J50" s="1061" t="s">
        <v>2740</v>
      </c>
      <c r="K50" s="1061" t="s">
        <v>2782</v>
      </c>
      <c r="L50" s="1034" t="s">
        <v>2791</v>
      </c>
    </row>
    <row r="51" spans="1:12" s="703" customFormat="1" ht="22.5" customHeight="1">
      <c r="A51" s="1053" t="s">
        <v>1027</v>
      </c>
      <c r="B51" s="1090" t="s">
        <v>1476</v>
      </c>
      <c r="C51" s="1058"/>
      <c r="D51" s="1058">
        <v>0.6</v>
      </c>
      <c r="E51" s="1058">
        <v>0.5</v>
      </c>
      <c r="F51" s="1061" t="s">
        <v>2803</v>
      </c>
      <c r="G51" s="1061" t="s">
        <v>2804</v>
      </c>
      <c r="H51" s="1061" t="s">
        <v>2800</v>
      </c>
      <c r="I51" s="1061" t="s">
        <v>2801</v>
      </c>
      <c r="J51" s="1061" t="s">
        <v>2802</v>
      </c>
      <c r="K51" s="1061" t="s">
        <v>2782</v>
      </c>
      <c r="L51" s="1024" t="s">
        <v>421</v>
      </c>
    </row>
    <row r="52" spans="1:12" s="703" customFormat="1" ht="22.5" customHeight="1">
      <c r="A52" s="1059" t="s">
        <v>2942</v>
      </c>
      <c r="B52" s="1031" t="s">
        <v>1474</v>
      </c>
      <c r="C52" s="1060"/>
      <c r="D52" s="1060">
        <v>0</v>
      </c>
      <c r="E52" s="1031">
        <v>0</v>
      </c>
      <c r="F52" s="1061" t="s">
        <v>599</v>
      </c>
      <c r="G52" s="1061" t="s">
        <v>2783</v>
      </c>
      <c r="H52" s="1061" t="s">
        <v>2782</v>
      </c>
      <c r="I52" s="1061" t="s">
        <v>2781</v>
      </c>
      <c r="J52" s="1061" t="s">
        <v>2740</v>
      </c>
      <c r="K52" s="1061" t="s">
        <v>2782</v>
      </c>
      <c r="L52" s="1034" t="s">
        <v>2246</v>
      </c>
    </row>
    <row r="53" spans="1:12" s="703" customFormat="1" ht="22.5" customHeight="1">
      <c r="A53" s="1059" t="s">
        <v>1086</v>
      </c>
      <c r="B53" s="1031" t="s">
        <v>1474</v>
      </c>
      <c r="C53" s="1031"/>
      <c r="D53" s="1031">
        <v>0</v>
      </c>
      <c r="E53" s="1031">
        <v>0</v>
      </c>
      <c r="F53" s="1032" t="s">
        <v>599</v>
      </c>
      <c r="G53" s="1032" t="s">
        <v>2783</v>
      </c>
      <c r="H53" s="1032" t="s">
        <v>2782</v>
      </c>
      <c r="I53" s="1032" t="s">
        <v>2781</v>
      </c>
      <c r="J53" s="1032" t="s">
        <v>2740</v>
      </c>
      <c r="K53" s="1032" t="s">
        <v>2782</v>
      </c>
      <c r="L53" s="1034" t="s">
        <v>2246</v>
      </c>
    </row>
    <row r="54" spans="1:12" s="703" customFormat="1" ht="22.5" customHeight="1">
      <c r="A54" s="1059" t="s">
        <v>1087</v>
      </c>
      <c r="B54" s="1031" t="s">
        <v>1474</v>
      </c>
      <c r="C54" s="1055"/>
      <c r="D54" s="1055">
        <v>0.0128</v>
      </c>
      <c r="E54" s="1055">
        <v>0.012</v>
      </c>
      <c r="F54" s="1032" t="s">
        <v>2809</v>
      </c>
      <c r="G54" s="1032" t="s">
        <v>2808</v>
      </c>
      <c r="H54" s="1032" t="s">
        <v>2807</v>
      </c>
      <c r="I54" s="1032" t="s">
        <v>2806</v>
      </c>
      <c r="J54" s="1032" t="s">
        <v>2781</v>
      </c>
      <c r="K54" s="1032" t="s">
        <v>2782</v>
      </c>
      <c r="L54" s="1034" t="s">
        <v>2793</v>
      </c>
    </row>
    <row r="55" spans="1:12" s="703" customFormat="1" ht="22.5" customHeight="1">
      <c r="A55" s="1059" t="s">
        <v>2943</v>
      </c>
      <c r="B55" s="1031" t="s">
        <v>1474</v>
      </c>
      <c r="C55" s="1055"/>
      <c r="D55" s="1055">
        <v>0.012</v>
      </c>
      <c r="E55" s="1031">
        <v>0.01</v>
      </c>
      <c r="F55" s="1032" t="s">
        <v>2807</v>
      </c>
      <c r="G55" s="1032" t="s">
        <v>2806</v>
      </c>
      <c r="H55" s="1032" t="s">
        <v>2781</v>
      </c>
      <c r="I55" s="1032" t="s">
        <v>2805</v>
      </c>
      <c r="J55" s="1032" t="s">
        <v>2804</v>
      </c>
      <c r="K55" s="1032" t="s">
        <v>2782</v>
      </c>
      <c r="L55" s="1034" t="s">
        <v>2793</v>
      </c>
    </row>
    <row r="56" spans="1:12" s="703" customFormat="1" ht="22.5" customHeight="1">
      <c r="A56" s="1059" t="s">
        <v>1089</v>
      </c>
      <c r="B56" s="1031" t="s">
        <v>1474</v>
      </c>
      <c r="C56" s="1031"/>
      <c r="D56" s="1031">
        <v>0</v>
      </c>
      <c r="E56" s="1031">
        <v>0</v>
      </c>
      <c r="F56" s="1032" t="s">
        <v>599</v>
      </c>
      <c r="G56" s="1032" t="s">
        <v>2783</v>
      </c>
      <c r="H56" s="1032" t="s">
        <v>2782</v>
      </c>
      <c r="I56" s="1032" t="s">
        <v>2781</v>
      </c>
      <c r="J56" s="1032" t="s">
        <v>2740</v>
      </c>
      <c r="K56" s="1032" t="s">
        <v>2782</v>
      </c>
      <c r="L56" s="1034" t="s">
        <v>2793</v>
      </c>
    </row>
    <row r="57" spans="1:12" s="703" customFormat="1" ht="22.5" customHeight="1">
      <c r="A57" s="1059" t="s">
        <v>1090</v>
      </c>
      <c r="B57" s="1031" t="s">
        <v>1474</v>
      </c>
      <c r="C57" s="1031"/>
      <c r="D57" s="1031">
        <v>0</v>
      </c>
      <c r="E57" s="1031">
        <v>0</v>
      </c>
      <c r="F57" s="1061" t="s">
        <v>599</v>
      </c>
      <c r="G57" s="1061" t="s">
        <v>2783</v>
      </c>
      <c r="H57" s="1061" t="s">
        <v>2782</v>
      </c>
      <c r="I57" s="1061" t="s">
        <v>2781</v>
      </c>
      <c r="J57" s="1061" t="s">
        <v>2740</v>
      </c>
      <c r="K57" s="1061" t="s">
        <v>2782</v>
      </c>
      <c r="L57" s="1034" t="s">
        <v>2793</v>
      </c>
    </row>
    <row r="58" spans="1:12" s="703" customFormat="1" ht="22.5" customHeight="1">
      <c r="A58" s="1059" t="s">
        <v>1091</v>
      </c>
      <c r="B58" s="1031" t="s">
        <v>1474</v>
      </c>
      <c r="C58" s="1031"/>
      <c r="D58" s="1031">
        <v>0</v>
      </c>
      <c r="E58" s="1031">
        <v>0</v>
      </c>
      <c r="F58" s="1061" t="s">
        <v>599</v>
      </c>
      <c r="G58" s="1061" t="s">
        <v>2783</v>
      </c>
      <c r="H58" s="1061" t="s">
        <v>2782</v>
      </c>
      <c r="I58" s="1061" t="s">
        <v>2781</v>
      </c>
      <c r="J58" s="1061" t="s">
        <v>2740</v>
      </c>
      <c r="K58" s="1061" t="s">
        <v>2782</v>
      </c>
      <c r="L58" s="1034" t="s">
        <v>2246</v>
      </c>
    </row>
    <row r="59" spans="1:12" s="703" customFormat="1" ht="22.5" customHeight="1">
      <c r="A59" s="1062" t="s">
        <v>2331</v>
      </c>
      <c r="B59" s="1055" t="s">
        <v>780</v>
      </c>
      <c r="C59" s="1055"/>
      <c r="D59" s="1055" t="s">
        <v>1316</v>
      </c>
      <c r="E59" s="1031" t="s">
        <v>1551</v>
      </c>
      <c r="F59" s="1032" t="s">
        <v>600</v>
      </c>
      <c r="G59" s="1032" t="s">
        <v>599</v>
      </c>
      <c r="H59" s="1032" t="s">
        <v>2783</v>
      </c>
      <c r="I59" s="1032" t="s">
        <v>2782</v>
      </c>
      <c r="J59" s="1032" t="s">
        <v>2781</v>
      </c>
      <c r="K59" s="1032" t="s">
        <v>2782</v>
      </c>
      <c r="L59" s="1033" t="s">
        <v>2547</v>
      </c>
    </row>
    <row r="60" spans="1:12" s="703" customFormat="1" ht="22.5" customHeight="1">
      <c r="A60" s="320" t="s">
        <v>2278</v>
      </c>
      <c r="B60" s="1055" t="s">
        <v>780</v>
      </c>
      <c r="C60" s="1055"/>
      <c r="D60" s="1055"/>
      <c r="E60" s="1031" t="s">
        <v>1546</v>
      </c>
      <c r="F60" s="1032" t="s">
        <v>599</v>
      </c>
      <c r="G60" s="1032" t="s">
        <v>2783</v>
      </c>
      <c r="H60" s="1032" t="s">
        <v>2782</v>
      </c>
      <c r="I60" s="1032" t="s">
        <v>2781</v>
      </c>
      <c r="J60" s="1032" t="s">
        <v>2740</v>
      </c>
      <c r="K60" s="1032" t="s">
        <v>2782</v>
      </c>
      <c r="L60" s="1034" t="s">
        <v>2794</v>
      </c>
    </row>
    <row r="61" spans="1:12" s="703" customFormat="1" ht="22.5" customHeight="1">
      <c r="A61" s="320" t="s">
        <v>2279</v>
      </c>
      <c r="B61" s="1055" t="s">
        <v>780</v>
      </c>
      <c r="C61" s="1055"/>
      <c r="D61" s="1055"/>
      <c r="E61" s="1031" t="s">
        <v>1546</v>
      </c>
      <c r="F61" s="1032" t="s">
        <v>599</v>
      </c>
      <c r="G61" s="1032" t="s">
        <v>2783</v>
      </c>
      <c r="H61" s="1032" t="s">
        <v>2782</v>
      </c>
      <c r="I61" s="1032" t="s">
        <v>2781</v>
      </c>
      <c r="J61" s="1032" t="s">
        <v>2740</v>
      </c>
      <c r="K61" s="1032" t="s">
        <v>2782</v>
      </c>
      <c r="L61" s="1034" t="s">
        <v>117</v>
      </c>
    </row>
    <row r="62" spans="1:12" s="703" customFormat="1" ht="22.5" customHeight="1">
      <c r="A62" s="1059" t="s">
        <v>1093</v>
      </c>
      <c r="B62" s="1055" t="s">
        <v>780</v>
      </c>
      <c r="C62" s="1055"/>
      <c r="D62" s="1055"/>
      <c r="E62" s="1031" t="s">
        <v>1546</v>
      </c>
      <c r="F62" s="1032" t="s">
        <v>599</v>
      </c>
      <c r="G62" s="1032" t="s">
        <v>2783</v>
      </c>
      <c r="H62" s="1032" t="s">
        <v>2782</v>
      </c>
      <c r="I62" s="1032" t="s">
        <v>2781</v>
      </c>
      <c r="J62" s="1032" t="s">
        <v>2740</v>
      </c>
      <c r="K62" s="1032" t="s">
        <v>2782</v>
      </c>
      <c r="L62" s="1034" t="s">
        <v>1275</v>
      </c>
    </row>
    <row r="63" spans="1:12" s="703" customFormat="1" ht="22.5" customHeight="1">
      <c r="A63" s="320" t="s">
        <v>1277</v>
      </c>
      <c r="B63" s="1090" t="s">
        <v>781</v>
      </c>
      <c r="C63" s="1063"/>
      <c r="D63" s="1063">
        <f>3/179*1000</f>
        <v>16.75977653631285</v>
      </c>
      <c r="E63" s="1039">
        <v>9</v>
      </c>
      <c r="F63" s="1032" t="s">
        <v>2810</v>
      </c>
      <c r="G63" s="1032" t="s">
        <v>2816</v>
      </c>
      <c r="H63" s="1032" t="s">
        <v>2815</v>
      </c>
      <c r="I63" s="1032" t="s">
        <v>2814</v>
      </c>
      <c r="J63" s="1032" t="s">
        <v>2813</v>
      </c>
      <c r="K63" s="1032" t="s">
        <v>2782</v>
      </c>
      <c r="L63" s="1033" t="s">
        <v>2332</v>
      </c>
    </row>
    <row r="64" spans="1:12" s="703" customFormat="1" ht="22.5" customHeight="1">
      <c r="A64" s="320" t="s">
        <v>2333</v>
      </c>
      <c r="B64" s="1030" t="s">
        <v>1474</v>
      </c>
      <c r="C64" s="1030"/>
      <c r="D64" s="1030"/>
      <c r="E64" s="1030" t="s">
        <v>3202</v>
      </c>
      <c r="F64" s="1032" t="s">
        <v>2816</v>
      </c>
      <c r="G64" s="1032" t="s">
        <v>2823</v>
      </c>
      <c r="H64" s="1032" t="s">
        <v>2814</v>
      </c>
      <c r="I64" s="1032" t="s">
        <v>2811</v>
      </c>
      <c r="J64" s="1032" t="s">
        <v>599</v>
      </c>
      <c r="K64" s="1032" t="s">
        <v>2782</v>
      </c>
      <c r="L64" s="1033" t="s">
        <v>2547</v>
      </c>
    </row>
    <row r="65" spans="1:12" s="703" customFormat="1" ht="22.5" customHeight="1">
      <c r="A65" s="243" t="s">
        <v>2962</v>
      </c>
      <c r="B65" s="1030"/>
      <c r="C65" s="1030"/>
      <c r="D65" s="1030"/>
      <c r="E65" s="1030"/>
      <c r="F65" s="1032"/>
      <c r="G65" s="1032"/>
      <c r="H65" s="1032"/>
      <c r="I65" s="1032"/>
      <c r="J65" s="1032"/>
      <c r="K65" s="1032"/>
      <c r="L65" s="1033"/>
    </row>
    <row r="66" spans="1:12" s="703" customFormat="1" ht="22.5" customHeight="1">
      <c r="A66" s="1059" t="s">
        <v>1301</v>
      </c>
      <c r="B66" s="1030" t="s">
        <v>782</v>
      </c>
      <c r="C66" s="1030"/>
      <c r="D66" s="1030"/>
      <c r="E66" s="1030" t="s">
        <v>1540</v>
      </c>
      <c r="F66" s="1032" t="s">
        <v>599</v>
      </c>
      <c r="G66" s="1032" t="s">
        <v>2783</v>
      </c>
      <c r="H66" s="1032" t="s">
        <v>2782</v>
      </c>
      <c r="I66" s="1032" t="s">
        <v>2781</v>
      </c>
      <c r="J66" s="1032" t="s">
        <v>2740</v>
      </c>
      <c r="K66" s="1032" t="s">
        <v>2782</v>
      </c>
      <c r="L66" s="1034" t="s">
        <v>118</v>
      </c>
    </row>
    <row r="67" spans="1:12" s="703" customFormat="1" ht="22.5" customHeight="1">
      <c r="A67" s="282" t="s">
        <v>1292</v>
      </c>
      <c r="B67" s="1030"/>
      <c r="C67" s="1030"/>
      <c r="D67" s="1030"/>
      <c r="E67" s="1030"/>
      <c r="F67" s="1032"/>
      <c r="G67" s="1032"/>
      <c r="H67" s="1032"/>
      <c r="I67" s="1032"/>
      <c r="J67" s="1032"/>
      <c r="K67" s="1032"/>
      <c r="L67" s="1064" t="s">
        <v>2233</v>
      </c>
    </row>
    <row r="68" spans="1:12" s="703" customFormat="1" ht="22.5" customHeight="1">
      <c r="A68" s="320" t="s">
        <v>2234</v>
      </c>
      <c r="B68" s="1090" t="s">
        <v>781</v>
      </c>
      <c r="C68" s="1039"/>
      <c r="D68" s="1039">
        <v>23</v>
      </c>
      <c r="E68" s="1030">
        <v>20</v>
      </c>
      <c r="F68" s="1032" t="s">
        <v>2824</v>
      </c>
      <c r="G68" s="1032" t="s">
        <v>2825</v>
      </c>
      <c r="H68" s="1032" t="s">
        <v>2826</v>
      </c>
      <c r="I68" s="1032" t="s">
        <v>2816</v>
      </c>
      <c r="J68" s="1032" t="s">
        <v>2823</v>
      </c>
      <c r="K68" s="1032" t="s">
        <v>2782</v>
      </c>
      <c r="L68" s="1033" t="s">
        <v>2332</v>
      </c>
    </row>
    <row r="69" spans="1:12" s="703" customFormat="1" ht="22.5" customHeight="1">
      <c r="A69" s="320" t="s">
        <v>722</v>
      </c>
      <c r="B69" s="1055" t="s">
        <v>1474</v>
      </c>
      <c r="C69" s="1057"/>
      <c r="D69" s="1057"/>
      <c r="E69" s="1061" t="s">
        <v>3195</v>
      </c>
      <c r="F69" s="1083" t="s">
        <v>2812</v>
      </c>
      <c r="G69" s="1083" t="s">
        <v>3192</v>
      </c>
      <c r="H69" s="1083" t="s">
        <v>600</v>
      </c>
      <c r="I69" s="1083" t="s">
        <v>599</v>
      </c>
      <c r="J69" s="1083" t="s">
        <v>2783</v>
      </c>
      <c r="K69" s="1061" t="s">
        <v>2782</v>
      </c>
      <c r="L69" s="1041" t="s">
        <v>442</v>
      </c>
    </row>
    <row r="70" spans="1:12" s="703" customFormat="1" ht="22.5" customHeight="1">
      <c r="A70" s="320" t="s">
        <v>1302</v>
      </c>
      <c r="B70" s="1057"/>
      <c r="C70" s="1057"/>
      <c r="D70" s="1057"/>
      <c r="E70" s="1057"/>
      <c r="F70" s="1065"/>
      <c r="G70" s="1065"/>
      <c r="H70" s="1065"/>
      <c r="I70" s="1065"/>
      <c r="J70" s="1065"/>
      <c r="K70" s="1065"/>
      <c r="L70" s="1066"/>
    </row>
    <row r="71" spans="1:12" s="703" customFormat="1" ht="22.5" customHeight="1">
      <c r="A71" s="320" t="s">
        <v>2944</v>
      </c>
      <c r="B71" s="1055" t="s">
        <v>1744</v>
      </c>
      <c r="C71" s="1057"/>
      <c r="D71" s="1057"/>
      <c r="E71" s="1065" t="s">
        <v>2782</v>
      </c>
      <c r="F71" s="1065" t="s">
        <v>599</v>
      </c>
      <c r="G71" s="1065" t="s">
        <v>2783</v>
      </c>
      <c r="H71" s="1065" t="s">
        <v>2782</v>
      </c>
      <c r="I71" s="1065" t="s">
        <v>2781</v>
      </c>
      <c r="J71" s="1065" t="s">
        <v>2740</v>
      </c>
      <c r="K71" s="1065" t="s">
        <v>2782</v>
      </c>
      <c r="L71" s="1034" t="s">
        <v>385</v>
      </c>
    </row>
    <row r="72" spans="1:12" s="703" customFormat="1" ht="22.5" customHeight="1">
      <c r="A72" s="320" t="s">
        <v>1563</v>
      </c>
      <c r="B72" s="1067"/>
      <c r="C72" s="1067"/>
      <c r="D72" s="1067">
        <v>0.64</v>
      </c>
      <c r="E72" s="1068">
        <v>0.5</v>
      </c>
      <c r="F72" s="1032" t="s">
        <v>2803</v>
      </c>
      <c r="G72" s="1032" t="s">
        <v>2804</v>
      </c>
      <c r="H72" s="1032" t="s">
        <v>2800</v>
      </c>
      <c r="I72" s="1032" t="s">
        <v>2801</v>
      </c>
      <c r="J72" s="1032" t="s">
        <v>2802</v>
      </c>
      <c r="K72" s="1032" t="s">
        <v>2782</v>
      </c>
      <c r="L72" s="1069" t="s">
        <v>2547</v>
      </c>
    </row>
    <row r="73" spans="1:12" s="703" customFormat="1" ht="22.5" customHeight="1">
      <c r="A73" s="320"/>
      <c r="B73" s="1067"/>
      <c r="C73" s="1067"/>
      <c r="D73" s="1067"/>
      <c r="E73" s="1068"/>
      <c r="F73" s="1032"/>
      <c r="G73" s="1032"/>
      <c r="H73" s="1032"/>
      <c r="I73" s="1032"/>
      <c r="J73" s="1032"/>
      <c r="K73" s="1032"/>
      <c r="L73" s="1069"/>
    </row>
    <row r="74" spans="1:12" s="703" customFormat="1" ht="22.5" customHeight="1">
      <c r="A74" s="1059" t="s">
        <v>2945</v>
      </c>
      <c r="B74" s="1083"/>
      <c r="C74" s="1083"/>
      <c r="D74" s="1061"/>
      <c r="E74" s="1061" t="s">
        <v>2815</v>
      </c>
      <c r="F74" s="1061" t="s">
        <v>2828</v>
      </c>
      <c r="G74" s="1061" t="s">
        <v>2826</v>
      </c>
      <c r="H74" s="1061" t="s">
        <v>2815</v>
      </c>
      <c r="I74" s="1061" t="s">
        <v>2827</v>
      </c>
      <c r="J74" s="1061" t="s">
        <v>600</v>
      </c>
      <c r="K74" s="1061" t="s">
        <v>2782</v>
      </c>
      <c r="L74" s="1035" t="s">
        <v>121</v>
      </c>
    </row>
    <row r="75" spans="1:12" s="703" customFormat="1" ht="22.5" customHeight="1">
      <c r="A75" s="1059" t="s">
        <v>2946</v>
      </c>
      <c r="B75" s="1037"/>
      <c r="C75" s="1037"/>
      <c r="D75" s="1037"/>
      <c r="E75" s="1054" t="s">
        <v>2846</v>
      </c>
      <c r="F75" s="1061" t="s">
        <v>2781</v>
      </c>
      <c r="G75" s="1061" t="s">
        <v>2849</v>
      </c>
      <c r="H75" s="1061" t="s">
        <v>2805</v>
      </c>
      <c r="I75" s="1061" t="s">
        <v>2803</v>
      </c>
      <c r="J75" s="1061" t="s">
        <v>2804</v>
      </c>
      <c r="K75" s="1061" t="s">
        <v>2782</v>
      </c>
      <c r="L75" s="1035" t="s">
        <v>123</v>
      </c>
    </row>
    <row r="76" spans="1:12" s="703" customFormat="1" ht="22.5" customHeight="1">
      <c r="A76" s="1059" t="s">
        <v>2947</v>
      </c>
      <c r="B76" s="1031"/>
      <c r="C76" s="1031"/>
      <c r="D76" s="1031"/>
      <c r="E76" s="1054" t="s">
        <v>2850</v>
      </c>
      <c r="F76" s="1061" t="s">
        <v>2803</v>
      </c>
      <c r="G76" s="1061" t="s">
        <v>2804</v>
      </c>
      <c r="H76" s="1061" t="s">
        <v>2800</v>
      </c>
      <c r="I76" s="1061" t="s">
        <v>2801</v>
      </c>
      <c r="J76" s="1061" t="s">
        <v>2802</v>
      </c>
      <c r="K76" s="1061" t="s">
        <v>2782</v>
      </c>
      <c r="L76" s="1035" t="s">
        <v>123</v>
      </c>
    </row>
    <row r="77" spans="1:12" s="703" customFormat="1" ht="21" customHeight="1">
      <c r="A77" s="243" t="s">
        <v>2948</v>
      </c>
      <c r="B77" s="1030"/>
      <c r="C77" s="1030"/>
      <c r="D77" s="1030"/>
      <c r="E77" s="1032" t="s">
        <v>3128</v>
      </c>
      <c r="F77" s="1032" t="s">
        <v>2855</v>
      </c>
      <c r="G77" s="1032" t="s">
        <v>2856</v>
      </c>
      <c r="H77" s="1032" t="s">
        <v>3128</v>
      </c>
      <c r="I77" s="1032" t="s">
        <v>2853</v>
      </c>
      <c r="J77" s="1032" t="s">
        <v>2854</v>
      </c>
      <c r="K77" s="1032" t="s">
        <v>2782</v>
      </c>
      <c r="L77" s="1035" t="s">
        <v>124</v>
      </c>
    </row>
    <row r="78" spans="1:12" s="703" customFormat="1" ht="21" customHeight="1">
      <c r="A78" s="320" t="s">
        <v>2334</v>
      </c>
      <c r="B78" s="1055"/>
      <c r="C78" s="1055"/>
      <c r="D78" s="1055">
        <v>0.0109</v>
      </c>
      <c r="E78" s="1031">
        <v>0.01</v>
      </c>
      <c r="F78" s="1032" t="s">
        <v>2806</v>
      </c>
      <c r="G78" s="1032" t="s">
        <v>2859</v>
      </c>
      <c r="H78" s="1032" t="s">
        <v>2781</v>
      </c>
      <c r="I78" s="1032" t="s">
        <v>2849</v>
      </c>
      <c r="J78" s="1032" t="s">
        <v>2805</v>
      </c>
      <c r="K78" s="1032" t="s">
        <v>2782</v>
      </c>
      <c r="L78" s="1069" t="s">
        <v>2547</v>
      </c>
    </row>
    <row r="79" spans="1:12" s="703" customFormat="1" ht="21" customHeight="1">
      <c r="A79" s="320" t="s">
        <v>2949</v>
      </c>
      <c r="B79" s="1030" t="s">
        <v>1474</v>
      </c>
      <c r="C79" s="1030"/>
      <c r="D79" s="1030" t="s">
        <v>2248</v>
      </c>
      <c r="E79" s="1065" t="s">
        <v>2795</v>
      </c>
      <c r="F79" s="1065" t="s">
        <v>2863</v>
      </c>
      <c r="G79" s="1065" t="s">
        <v>2862</v>
      </c>
      <c r="H79" s="1065" t="s">
        <v>2795</v>
      </c>
      <c r="I79" s="1065" t="s">
        <v>2860</v>
      </c>
      <c r="J79" s="1065" t="s">
        <v>2861</v>
      </c>
      <c r="K79" s="1065" t="s">
        <v>2782</v>
      </c>
      <c r="L79" s="1035" t="s">
        <v>125</v>
      </c>
    </row>
    <row r="80" spans="1:12" s="703" customFormat="1" ht="21" customHeight="1">
      <c r="A80" s="320" t="s">
        <v>1380</v>
      </c>
      <c r="B80" s="1030"/>
      <c r="C80" s="1030"/>
      <c r="D80" s="1030"/>
      <c r="E80" s="1070"/>
      <c r="F80" s="1065"/>
      <c r="G80" s="1065"/>
      <c r="H80" s="1065"/>
      <c r="I80" s="1065"/>
      <c r="J80" s="1065"/>
      <c r="K80" s="1065"/>
      <c r="L80" s="1035"/>
    </row>
    <row r="81" spans="1:12" s="703" customFormat="1" ht="21" customHeight="1">
      <c r="A81" s="320" t="s">
        <v>163</v>
      </c>
      <c r="B81" s="1030" t="s">
        <v>1474</v>
      </c>
      <c r="C81" s="1030"/>
      <c r="D81" s="1030"/>
      <c r="E81" s="1065" t="s">
        <v>3130</v>
      </c>
      <c r="F81" s="1065" t="s">
        <v>3129</v>
      </c>
      <c r="G81" s="1065" t="s">
        <v>328</v>
      </c>
      <c r="H81" s="1065" t="s">
        <v>3130</v>
      </c>
      <c r="I81" s="1065" t="s">
        <v>2795</v>
      </c>
      <c r="J81" s="1065" t="s">
        <v>1040</v>
      </c>
      <c r="K81" s="1065" t="s">
        <v>2782</v>
      </c>
      <c r="L81" s="1035" t="s">
        <v>2187</v>
      </c>
    </row>
    <row r="82" spans="1:12" s="703" customFormat="1" ht="21" customHeight="1">
      <c r="A82" s="243" t="s">
        <v>2250</v>
      </c>
      <c r="B82" s="1030"/>
      <c r="C82" s="1030"/>
      <c r="D82" s="1030"/>
      <c r="E82" s="1070"/>
      <c r="F82" s="1065"/>
      <c r="G82" s="1065"/>
      <c r="H82" s="1065"/>
      <c r="I82" s="1065"/>
      <c r="J82" s="1065"/>
      <c r="K82" s="1065"/>
      <c r="L82" s="1035"/>
    </row>
    <row r="83" spans="1:12" s="703" customFormat="1" ht="22.5" customHeight="1">
      <c r="A83" s="243" t="s">
        <v>1074</v>
      </c>
      <c r="B83" s="1030" t="s">
        <v>1474</v>
      </c>
      <c r="C83" s="1030"/>
      <c r="D83" s="1030">
        <v>100</v>
      </c>
      <c r="E83" s="1030">
        <v>100</v>
      </c>
      <c r="F83" s="1032" t="s">
        <v>3130</v>
      </c>
      <c r="G83" s="1032" t="s">
        <v>2795</v>
      </c>
      <c r="H83" s="1032" t="s">
        <v>1040</v>
      </c>
      <c r="I83" s="1032" t="s">
        <v>325</v>
      </c>
      <c r="J83" s="1032" t="s">
        <v>1032</v>
      </c>
      <c r="K83" s="1032" t="s">
        <v>2782</v>
      </c>
      <c r="L83" s="1033" t="s">
        <v>2547</v>
      </c>
    </row>
    <row r="84" spans="1:12" s="703" customFormat="1" ht="22.5" customHeight="1">
      <c r="A84" s="243" t="s">
        <v>1111</v>
      </c>
      <c r="B84" s="1030" t="s">
        <v>1474</v>
      </c>
      <c r="C84" s="1037"/>
      <c r="D84" s="1037"/>
      <c r="E84" s="1030">
        <v>100</v>
      </c>
      <c r="F84" s="1032" t="s">
        <v>3130</v>
      </c>
      <c r="G84" s="1032" t="s">
        <v>2795</v>
      </c>
      <c r="H84" s="1032" t="s">
        <v>1040</v>
      </c>
      <c r="I84" s="1032" t="s">
        <v>325</v>
      </c>
      <c r="J84" s="1032" t="s">
        <v>1032</v>
      </c>
      <c r="K84" s="1032" t="s">
        <v>2782</v>
      </c>
      <c r="L84" s="1034" t="s">
        <v>126</v>
      </c>
    </row>
    <row r="85" spans="1:12" s="703" customFormat="1" ht="22.5" customHeight="1">
      <c r="A85" s="243" t="s">
        <v>1112</v>
      </c>
      <c r="B85" s="1030" t="s">
        <v>1474</v>
      </c>
      <c r="C85" s="1037"/>
      <c r="D85" s="1037">
        <v>0</v>
      </c>
      <c r="E85" s="1037" t="s">
        <v>2864</v>
      </c>
      <c r="F85" s="1032" t="s">
        <v>2783</v>
      </c>
      <c r="G85" s="1032" t="s">
        <v>3148</v>
      </c>
      <c r="H85" s="1032" t="s">
        <v>2782</v>
      </c>
      <c r="I85" s="1032" t="s">
        <v>3147</v>
      </c>
      <c r="J85" s="1032" t="s">
        <v>2781</v>
      </c>
      <c r="K85" s="1032" t="s">
        <v>2782</v>
      </c>
      <c r="L85" s="1034" t="s">
        <v>2253</v>
      </c>
    </row>
    <row r="86" spans="1:12" s="703" customFormat="1" ht="22.5" customHeight="1">
      <c r="A86" s="243" t="s">
        <v>164</v>
      </c>
      <c r="B86" s="1030" t="s">
        <v>1474</v>
      </c>
      <c r="C86" s="1030"/>
      <c r="D86" s="1030"/>
      <c r="E86" s="1030" t="s">
        <v>2866</v>
      </c>
      <c r="F86" s="1030">
        <v>80</v>
      </c>
      <c r="G86" s="1030">
        <v>85</v>
      </c>
      <c r="H86" s="1030">
        <v>90</v>
      </c>
      <c r="I86" s="1030">
        <v>95</v>
      </c>
      <c r="J86" s="1030">
        <v>100</v>
      </c>
      <c r="K86" s="1032" t="s">
        <v>2782</v>
      </c>
      <c r="L86" s="1034" t="s">
        <v>1042</v>
      </c>
    </row>
    <row r="87" spans="1:12" s="703" customFormat="1" ht="22.5" customHeight="1">
      <c r="A87" s="758" t="s">
        <v>2977</v>
      </c>
      <c r="B87" s="1092" t="s">
        <v>788</v>
      </c>
      <c r="C87" s="1032"/>
      <c r="D87" s="1032" t="s">
        <v>3151</v>
      </c>
      <c r="E87" s="1032" t="s">
        <v>3150</v>
      </c>
      <c r="F87" s="1071" t="s">
        <v>2827</v>
      </c>
      <c r="G87" s="1071" t="s">
        <v>2813</v>
      </c>
      <c r="H87" s="1071" t="s">
        <v>2811</v>
      </c>
      <c r="I87" s="1071" t="s">
        <v>2812</v>
      </c>
      <c r="J87" s="1071" t="s">
        <v>3192</v>
      </c>
      <c r="K87" s="1044" t="s">
        <v>2782</v>
      </c>
      <c r="L87" s="1072" t="s">
        <v>2335</v>
      </c>
    </row>
    <row r="88" spans="1:12" s="197" customFormat="1" ht="23.25" customHeight="1">
      <c r="A88" s="344" t="s">
        <v>1774</v>
      </c>
      <c r="B88" s="1043"/>
      <c r="C88" s="1043"/>
      <c r="D88" s="1043"/>
      <c r="E88" s="1043"/>
      <c r="F88" s="216"/>
      <c r="G88" s="216"/>
      <c r="H88" s="216"/>
      <c r="I88" s="216"/>
      <c r="J88" s="216"/>
      <c r="K88" s="216"/>
      <c r="L88" s="54"/>
    </row>
    <row r="89" spans="1:12" s="703" customFormat="1" ht="22.5" customHeight="1">
      <c r="A89" s="1027" t="s">
        <v>2179</v>
      </c>
      <c r="B89" s="1043" t="s">
        <v>783</v>
      </c>
      <c r="C89" s="1043"/>
      <c r="D89" s="1043">
        <v>2.39</v>
      </c>
      <c r="E89" s="1043">
        <v>3</v>
      </c>
      <c r="F89" s="1044" t="s">
        <v>3187</v>
      </c>
      <c r="G89" s="1044" t="s">
        <v>3188</v>
      </c>
      <c r="H89" s="1044" t="s">
        <v>3189</v>
      </c>
      <c r="I89" s="1044" t="s">
        <v>3186</v>
      </c>
      <c r="J89" s="1044" t="s">
        <v>2783</v>
      </c>
      <c r="K89" s="1044">
        <v>3</v>
      </c>
      <c r="L89" s="1050" t="s">
        <v>2336</v>
      </c>
    </row>
    <row r="90" spans="1:12" s="703" customFormat="1" ht="22.5" customHeight="1">
      <c r="A90" s="1027" t="s">
        <v>2111</v>
      </c>
      <c r="B90" s="1043" t="s">
        <v>1474</v>
      </c>
      <c r="C90" s="216"/>
      <c r="D90" s="1043">
        <v>25</v>
      </c>
      <c r="E90" s="1043">
        <v>65</v>
      </c>
      <c r="F90" s="1044" t="s">
        <v>2828</v>
      </c>
      <c r="G90" s="1044" t="s">
        <v>2836</v>
      </c>
      <c r="H90" s="1044" t="s">
        <v>2841</v>
      </c>
      <c r="I90" s="1044" t="s">
        <v>2842</v>
      </c>
      <c r="J90" s="1044" t="s">
        <v>2796</v>
      </c>
      <c r="K90" s="1044" t="s">
        <v>2783</v>
      </c>
      <c r="L90" s="1026" t="s">
        <v>439</v>
      </c>
    </row>
    <row r="91" spans="1:12" s="703" customFormat="1" ht="22.5" customHeight="1">
      <c r="A91" s="1073" t="s">
        <v>2112</v>
      </c>
      <c r="B91" s="1043" t="s">
        <v>1474</v>
      </c>
      <c r="C91" s="216"/>
      <c r="D91" s="1043">
        <v>75.59</v>
      </c>
      <c r="E91" s="1043">
        <v>80</v>
      </c>
      <c r="F91" s="1044" t="s">
        <v>2796</v>
      </c>
      <c r="G91" s="1044" t="s">
        <v>3129</v>
      </c>
      <c r="H91" s="1044" t="s">
        <v>328</v>
      </c>
      <c r="I91" s="1044" t="s">
        <v>3130</v>
      </c>
      <c r="J91" s="1044" t="s">
        <v>2795</v>
      </c>
      <c r="K91" s="1044" t="s">
        <v>2783</v>
      </c>
      <c r="L91" s="1026" t="s">
        <v>439</v>
      </c>
    </row>
    <row r="92" spans="1:12" s="703" customFormat="1" ht="22.5" customHeight="1">
      <c r="A92" s="320" t="s">
        <v>1075</v>
      </c>
      <c r="B92" s="1091" t="s">
        <v>784</v>
      </c>
      <c r="C92" s="1043"/>
      <c r="D92" s="1043">
        <v>1.63</v>
      </c>
      <c r="E92" s="1043">
        <v>1.53</v>
      </c>
      <c r="F92" s="1032" t="s">
        <v>3148</v>
      </c>
      <c r="G92" s="1032" t="s">
        <v>2782</v>
      </c>
      <c r="H92" s="1032" t="s">
        <v>3147</v>
      </c>
      <c r="I92" s="1032" t="s">
        <v>2781</v>
      </c>
      <c r="J92" s="1032" t="s">
        <v>2800</v>
      </c>
      <c r="K92" s="1032" t="s">
        <v>2783</v>
      </c>
      <c r="L92" s="1024" t="s">
        <v>555</v>
      </c>
    </row>
    <row r="93" spans="1:12" s="703" customFormat="1" ht="22.5" customHeight="1">
      <c r="A93" s="216" t="s">
        <v>1565</v>
      </c>
      <c r="B93" s="1091" t="s">
        <v>1474</v>
      </c>
      <c r="C93" s="216"/>
      <c r="D93" s="216"/>
      <c r="E93" s="1044" t="s">
        <v>1032</v>
      </c>
      <c r="F93" s="1044" t="s">
        <v>3130</v>
      </c>
      <c r="G93" s="1044" t="s">
        <v>2795</v>
      </c>
      <c r="H93" s="1044" t="s">
        <v>1040</v>
      </c>
      <c r="I93" s="1044" t="s">
        <v>325</v>
      </c>
      <c r="J93" s="1044" t="s">
        <v>1032</v>
      </c>
      <c r="K93" s="1044" t="s">
        <v>2783</v>
      </c>
      <c r="L93" s="1022" t="s">
        <v>127</v>
      </c>
    </row>
    <row r="94" spans="1:12" s="703" customFormat="1" ht="22.5" customHeight="1">
      <c r="A94" s="216" t="s">
        <v>1564</v>
      </c>
      <c r="C94" s="216"/>
      <c r="D94" s="216"/>
      <c r="E94" s="1043"/>
      <c r="F94" s="1044"/>
      <c r="G94" s="1044"/>
      <c r="H94" s="1044"/>
      <c r="I94" s="1044"/>
      <c r="J94" s="1044"/>
      <c r="K94" s="1044"/>
      <c r="L94" s="1022"/>
    </row>
    <row r="95" spans="1:12" s="703" customFormat="1" ht="22.5" customHeight="1">
      <c r="A95" s="758" t="s">
        <v>2113</v>
      </c>
      <c r="B95" s="1061" t="s">
        <v>1474</v>
      </c>
      <c r="C95" s="1083"/>
      <c r="D95" s="1061" t="s">
        <v>1627</v>
      </c>
      <c r="E95" s="1061" t="s">
        <v>3128</v>
      </c>
      <c r="F95" s="1032" t="s">
        <v>1043</v>
      </c>
      <c r="G95" s="1032" t="s">
        <v>1041</v>
      </c>
      <c r="H95" s="1032" t="s">
        <v>3128</v>
      </c>
      <c r="I95" s="1032" t="s">
        <v>3129</v>
      </c>
      <c r="J95" s="1032" t="s">
        <v>3130</v>
      </c>
      <c r="K95" s="1032" t="s">
        <v>2783</v>
      </c>
      <c r="L95" s="1033" t="s">
        <v>593</v>
      </c>
    </row>
    <row r="96" spans="1:12" s="703" customFormat="1" ht="22.5" customHeight="1">
      <c r="A96" s="1059" t="s">
        <v>2114</v>
      </c>
      <c r="B96" s="1061" t="s">
        <v>1473</v>
      </c>
      <c r="C96" s="1083"/>
      <c r="D96" s="1061"/>
      <c r="E96" s="1032" t="s">
        <v>600</v>
      </c>
      <c r="F96" s="1032" t="s">
        <v>2781</v>
      </c>
      <c r="G96" s="1032" t="s">
        <v>2782</v>
      </c>
      <c r="H96" s="1032" t="s">
        <v>2783</v>
      </c>
      <c r="I96" s="1032" t="s">
        <v>599</v>
      </c>
      <c r="J96" s="1032" t="s">
        <v>600</v>
      </c>
      <c r="K96" s="1032" t="s">
        <v>2783</v>
      </c>
      <c r="L96" s="1022" t="s">
        <v>385</v>
      </c>
    </row>
    <row r="97" spans="1:12" s="703" customFormat="1" ht="22.5" customHeight="1">
      <c r="A97" s="216" t="s">
        <v>1143</v>
      </c>
      <c r="B97" s="1074" t="s">
        <v>1474</v>
      </c>
      <c r="C97" s="1074"/>
      <c r="D97" s="1074">
        <v>-0.18</v>
      </c>
      <c r="E97" s="1074">
        <v>0.15</v>
      </c>
      <c r="F97" s="1071" t="s">
        <v>2812</v>
      </c>
      <c r="G97" s="1071" t="s">
        <v>2813</v>
      </c>
      <c r="H97" s="1071" t="s">
        <v>3161</v>
      </c>
      <c r="I97" s="1071" t="s">
        <v>2845</v>
      </c>
      <c r="J97" s="1071" t="s">
        <v>2815</v>
      </c>
      <c r="K97" s="1044" t="s">
        <v>2783</v>
      </c>
      <c r="L97" s="1072" t="s">
        <v>1781</v>
      </c>
    </row>
    <row r="98" spans="1:12" s="703" customFormat="1" ht="22.5" customHeight="1">
      <c r="A98" s="1048" t="s">
        <v>2115</v>
      </c>
      <c r="B98" s="1074" t="s">
        <v>1474</v>
      </c>
      <c r="C98" s="1074"/>
      <c r="D98" s="1074"/>
      <c r="E98" s="1044" t="s">
        <v>3163</v>
      </c>
      <c r="F98" s="1044" t="s">
        <v>2844</v>
      </c>
      <c r="G98" s="1044" t="s">
        <v>1043</v>
      </c>
      <c r="H98" s="1044" t="s">
        <v>1041</v>
      </c>
      <c r="I98" s="1044" t="s">
        <v>3128</v>
      </c>
      <c r="J98" s="1044" t="s">
        <v>3129</v>
      </c>
      <c r="K98" s="1044" t="s">
        <v>2783</v>
      </c>
      <c r="L98" s="1022" t="s">
        <v>593</v>
      </c>
    </row>
    <row r="99" spans="1:12" s="703" customFormat="1" ht="22.5" customHeight="1">
      <c r="A99" s="1048" t="s">
        <v>2914</v>
      </c>
      <c r="B99" s="1074" t="s">
        <v>1474</v>
      </c>
      <c r="C99" s="1043"/>
      <c r="D99" s="1043"/>
      <c r="E99" s="1044" t="s">
        <v>3204</v>
      </c>
      <c r="F99" s="1044" t="s">
        <v>2781</v>
      </c>
      <c r="G99" s="1044" t="s">
        <v>600</v>
      </c>
      <c r="H99" s="1044" t="s">
        <v>2827</v>
      </c>
      <c r="I99" s="1044" t="s">
        <v>2815</v>
      </c>
      <c r="J99" s="1044" t="s">
        <v>2826</v>
      </c>
      <c r="K99" s="1044" t="s">
        <v>2783</v>
      </c>
      <c r="L99" s="1022" t="s">
        <v>474</v>
      </c>
    </row>
    <row r="100" spans="1:12" s="703" customFormat="1" ht="22.5" customHeight="1">
      <c r="A100" s="1048" t="s">
        <v>2116</v>
      </c>
      <c r="B100" s="1074" t="s">
        <v>1474</v>
      </c>
      <c r="C100" s="1043"/>
      <c r="D100" s="1043"/>
      <c r="E100" s="1074">
        <v>0.2</v>
      </c>
      <c r="F100" s="1044" t="s">
        <v>2823</v>
      </c>
      <c r="G100" s="1044" t="s">
        <v>2816</v>
      </c>
      <c r="H100" s="1044" t="s">
        <v>2826</v>
      </c>
      <c r="I100" s="1044" t="s">
        <v>2825</v>
      </c>
      <c r="J100" s="1044" t="s">
        <v>2824</v>
      </c>
      <c r="K100" s="1044" t="s">
        <v>2783</v>
      </c>
      <c r="L100" s="1022" t="s">
        <v>2968</v>
      </c>
    </row>
    <row r="101" spans="1:12" s="703" customFormat="1" ht="22.5" customHeight="1">
      <c r="A101" s="216" t="s">
        <v>2117</v>
      </c>
      <c r="B101" s="1074" t="s">
        <v>1474</v>
      </c>
      <c r="C101" s="1043"/>
      <c r="D101" s="1043" t="s">
        <v>1627</v>
      </c>
      <c r="E101" s="1074">
        <v>0.7</v>
      </c>
      <c r="F101" s="1044" t="s">
        <v>1041</v>
      </c>
      <c r="G101" s="1044" t="s">
        <v>3128</v>
      </c>
      <c r="H101" s="1044" t="s">
        <v>3129</v>
      </c>
      <c r="I101" s="1044" t="s">
        <v>3130</v>
      </c>
      <c r="J101" s="1044" t="s">
        <v>1040</v>
      </c>
      <c r="K101" s="1044" t="s">
        <v>2783</v>
      </c>
      <c r="L101" s="1072" t="s">
        <v>30</v>
      </c>
    </row>
    <row r="102" spans="1:12" s="703" customFormat="1" ht="22.5" customHeight="1">
      <c r="A102" s="216" t="s">
        <v>2118</v>
      </c>
      <c r="B102" s="1074" t="s">
        <v>1474</v>
      </c>
      <c r="C102" s="1043"/>
      <c r="D102" s="1043" t="s">
        <v>1627</v>
      </c>
      <c r="E102" s="1074">
        <v>0.8</v>
      </c>
      <c r="F102" s="1071" t="s">
        <v>3128</v>
      </c>
      <c r="G102" s="1071" t="s">
        <v>3129</v>
      </c>
      <c r="H102" s="1071" t="s">
        <v>3130</v>
      </c>
      <c r="I102" s="1071" t="s">
        <v>1040</v>
      </c>
      <c r="J102" s="1071" t="s">
        <v>1032</v>
      </c>
      <c r="K102" s="1044" t="s">
        <v>2783</v>
      </c>
      <c r="L102" s="1072" t="s">
        <v>1785</v>
      </c>
    </row>
    <row r="103" spans="1:12" s="703" customFormat="1" ht="22.5" customHeight="1">
      <c r="A103" s="1048" t="s">
        <v>785</v>
      </c>
      <c r="B103" s="1043" t="s">
        <v>1744</v>
      </c>
      <c r="C103" s="1043"/>
      <c r="D103" s="1043"/>
      <c r="E103" s="1043">
        <v>0</v>
      </c>
      <c r="F103" s="1044" t="s">
        <v>599</v>
      </c>
      <c r="G103" s="1044" t="s">
        <v>2783</v>
      </c>
      <c r="H103" s="1044" t="s">
        <v>2782</v>
      </c>
      <c r="I103" s="1044" t="s">
        <v>2781</v>
      </c>
      <c r="J103" s="1044" t="s">
        <v>2740</v>
      </c>
      <c r="K103" s="1044"/>
      <c r="L103" s="1022" t="s">
        <v>2246</v>
      </c>
    </row>
    <row r="104" spans="1:12" s="703" customFormat="1" ht="22.5" customHeight="1">
      <c r="A104" s="1048" t="s">
        <v>786</v>
      </c>
      <c r="B104" s="1043" t="s">
        <v>1744</v>
      </c>
      <c r="C104" s="1043"/>
      <c r="D104" s="1043"/>
      <c r="E104" s="1043" t="s">
        <v>2818</v>
      </c>
      <c r="F104" s="1044" t="s">
        <v>2843</v>
      </c>
      <c r="G104" s="1044" t="s">
        <v>2814</v>
      </c>
      <c r="H104" s="1044" t="s">
        <v>2827</v>
      </c>
      <c r="I104" s="1044" t="s">
        <v>2811</v>
      </c>
      <c r="J104" s="1044" t="s">
        <v>3192</v>
      </c>
      <c r="K104" s="1044" t="s">
        <v>2783</v>
      </c>
      <c r="L104" s="1022" t="s">
        <v>269</v>
      </c>
    </row>
    <row r="105" spans="1:12" s="703" customFormat="1" ht="22.5" customHeight="1">
      <c r="A105" s="1048" t="s">
        <v>2119</v>
      </c>
      <c r="B105" s="1043" t="s">
        <v>1474</v>
      </c>
      <c r="C105" s="1043"/>
      <c r="D105" s="1043"/>
      <c r="E105" s="1074">
        <v>0.8</v>
      </c>
      <c r="F105" s="1044" t="s">
        <v>3128</v>
      </c>
      <c r="G105" s="1044" t="s">
        <v>3129</v>
      </c>
      <c r="H105" s="1044" t="s">
        <v>3130</v>
      </c>
      <c r="I105" s="1044" t="s">
        <v>1040</v>
      </c>
      <c r="J105" s="1044" t="s">
        <v>1032</v>
      </c>
      <c r="K105" s="1044" t="s">
        <v>2783</v>
      </c>
      <c r="L105" s="1022" t="s">
        <v>30</v>
      </c>
    </row>
    <row r="106" spans="1:12" s="703" customFormat="1" ht="22.5" customHeight="1">
      <c r="A106" s="1075" t="s">
        <v>2120</v>
      </c>
      <c r="B106" s="1032" t="s">
        <v>1473</v>
      </c>
      <c r="C106" s="1032"/>
      <c r="D106" s="1032" t="s">
        <v>1627</v>
      </c>
      <c r="E106" s="1032" t="s">
        <v>600</v>
      </c>
      <c r="F106" s="1032" t="s">
        <v>2781</v>
      </c>
      <c r="G106" s="1032" t="s">
        <v>2782</v>
      </c>
      <c r="H106" s="1032" t="s">
        <v>2783</v>
      </c>
      <c r="I106" s="1032" t="s">
        <v>599</v>
      </c>
      <c r="J106" s="1032" t="s">
        <v>600</v>
      </c>
      <c r="K106" s="1032" t="s">
        <v>2783</v>
      </c>
      <c r="L106" s="1158" t="s">
        <v>1400</v>
      </c>
    </row>
    <row r="107" spans="1:12" s="703" customFormat="1" ht="22.5" customHeight="1">
      <c r="A107" s="1076" t="s">
        <v>2924</v>
      </c>
      <c r="B107" s="1032" t="s">
        <v>1474</v>
      </c>
      <c r="C107" s="1032"/>
      <c r="D107" s="1032" t="s">
        <v>327</v>
      </c>
      <c r="E107" s="1032" t="s">
        <v>328</v>
      </c>
      <c r="F107" s="1032" t="s">
        <v>2796</v>
      </c>
      <c r="G107" s="1032" t="s">
        <v>3129</v>
      </c>
      <c r="H107" s="1032" t="s">
        <v>328</v>
      </c>
      <c r="I107" s="1032" t="s">
        <v>3130</v>
      </c>
      <c r="J107" s="1032" t="s">
        <v>2795</v>
      </c>
      <c r="K107" s="1032" t="s">
        <v>2783</v>
      </c>
      <c r="L107" s="1158" t="s">
        <v>2121</v>
      </c>
    </row>
    <row r="108" spans="1:12" s="197" customFormat="1" ht="31.5" customHeight="1">
      <c r="A108" s="381" t="s">
        <v>1775</v>
      </c>
      <c r="B108" s="1043"/>
      <c r="C108" s="1043"/>
      <c r="D108" s="1043"/>
      <c r="E108" s="1043"/>
      <c r="F108" s="216"/>
      <c r="G108" s="216"/>
      <c r="H108" s="216"/>
      <c r="I108" s="216"/>
      <c r="J108" s="216"/>
      <c r="K108" s="216"/>
      <c r="L108" s="54"/>
    </row>
    <row r="109" spans="1:12" s="703" customFormat="1" ht="22.5" customHeight="1">
      <c r="A109" s="1040" t="s">
        <v>2122</v>
      </c>
      <c r="B109" s="1032" t="s">
        <v>1474</v>
      </c>
      <c r="C109" s="1032"/>
      <c r="D109" s="1032" t="s">
        <v>1627</v>
      </c>
      <c r="E109" s="1032" t="s">
        <v>588</v>
      </c>
      <c r="F109" s="1032" t="s">
        <v>3129</v>
      </c>
      <c r="G109" s="1032" t="s">
        <v>328</v>
      </c>
      <c r="H109" s="1032" t="s">
        <v>3130</v>
      </c>
      <c r="I109" s="1032" t="s">
        <v>2795</v>
      </c>
      <c r="J109" s="1032" t="s">
        <v>1040</v>
      </c>
      <c r="K109" s="1032" t="s">
        <v>599</v>
      </c>
      <c r="L109" s="1029" t="s">
        <v>2123</v>
      </c>
    </row>
    <row r="110" spans="1:12" s="703" customFormat="1" ht="22.5" customHeight="1">
      <c r="A110" s="1040" t="s">
        <v>787</v>
      </c>
      <c r="B110" s="1032"/>
      <c r="C110" s="1032"/>
      <c r="D110" s="1032" t="s">
        <v>1627</v>
      </c>
      <c r="E110" s="1084" t="s">
        <v>2800</v>
      </c>
      <c r="F110" s="1083" t="s">
        <v>2849</v>
      </c>
      <c r="G110" s="1083" t="s">
        <v>2803</v>
      </c>
      <c r="H110" s="1083" t="s">
        <v>2800</v>
      </c>
      <c r="I110" s="1083" t="s">
        <v>2802</v>
      </c>
      <c r="J110" s="1083" t="s">
        <v>1488</v>
      </c>
      <c r="K110" s="1061" t="s">
        <v>599</v>
      </c>
      <c r="L110" s="1029" t="s">
        <v>3112</v>
      </c>
    </row>
    <row r="111" spans="1:12" s="703" customFormat="1" ht="22.5" customHeight="1">
      <c r="A111" s="1059" t="s">
        <v>2124</v>
      </c>
      <c r="B111" s="1061" t="s">
        <v>1473</v>
      </c>
      <c r="C111" s="1083"/>
      <c r="D111" s="1061"/>
      <c r="E111" s="1054">
        <v>4</v>
      </c>
      <c r="F111" s="1061" t="s">
        <v>2781</v>
      </c>
      <c r="G111" s="1061" t="s">
        <v>2782</v>
      </c>
      <c r="H111" s="1061" t="s">
        <v>2783</v>
      </c>
      <c r="I111" s="1061" t="s">
        <v>599</v>
      </c>
      <c r="J111" s="1061" t="s">
        <v>600</v>
      </c>
      <c r="K111" s="1061" t="s">
        <v>599</v>
      </c>
      <c r="L111" s="1034" t="s">
        <v>3104</v>
      </c>
    </row>
    <row r="112" spans="1:12" s="703" customFormat="1" ht="22.5" customHeight="1">
      <c r="A112" s="1059" t="s">
        <v>1138</v>
      </c>
      <c r="B112" s="1032" t="s">
        <v>1474</v>
      </c>
      <c r="C112" s="1032"/>
      <c r="D112" s="1032"/>
      <c r="E112" s="1031" t="s">
        <v>2818</v>
      </c>
      <c r="F112" s="1032" t="s">
        <v>2843</v>
      </c>
      <c r="G112" s="1032" t="s">
        <v>2814</v>
      </c>
      <c r="H112" s="1032" t="s">
        <v>2827</v>
      </c>
      <c r="I112" s="1032" t="s">
        <v>2811</v>
      </c>
      <c r="J112" s="1032" t="s">
        <v>3192</v>
      </c>
      <c r="K112" s="1032" t="s">
        <v>599</v>
      </c>
      <c r="L112" s="1034" t="s">
        <v>385</v>
      </c>
    </row>
    <row r="113" spans="1:12" s="703" customFormat="1" ht="22.5" customHeight="1">
      <c r="A113" s="1059" t="s">
        <v>2125</v>
      </c>
      <c r="B113" s="1032" t="s">
        <v>1474</v>
      </c>
      <c r="C113" s="1032"/>
      <c r="D113" s="1032"/>
      <c r="E113" s="1054" t="s">
        <v>3157</v>
      </c>
      <c r="F113" s="1061" t="s">
        <v>2803</v>
      </c>
      <c r="G113" s="1061" t="s">
        <v>2804</v>
      </c>
      <c r="H113" s="1061" t="s">
        <v>2800</v>
      </c>
      <c r="I113" s="1061" t="s">
        <v>2801</v>
      </c>
      <c r="J113" s="1061" t="s">
        <v>2802</v>
      </c>
      <c r="K113" s="1061" t="s">
        <v>599</v>
      </c>
      <c r="L113" s="1034" t="s">
        <v>385</v>
      </c>
    </row>
    <row r="114" spans="1:12" s="703" customFormat="1" ht="22.5" customHeight="1">
      <c r="A114" s="243" t="s">
        <v>1140</v>
      </c>
      <c r="B114" s="1032" t="s">
        <v>1474</v>
      </c>
      <c r="C114" s="1032"/>
      <c r="D114" s="1032"/>
      <c r="E114" s="1032" t="s">
        <v>1032</v>
      </c>
      <c r="F114" s="1032" t="s">
        <v>1041</v>
      </c>
      <c r="G114" s="1032" t="s">
        <v>3132</v>
      </c>
      <c r="H114" s="1032" t="s">
        <v>328</v>
      </c>
      <c r="I114" s="1032" t="s">
        <v>3091</v>
      </c>
      <c r="J114" s="1032" t="s">
        <v>1032</v>
      </c>
      <c r="K114" s="1032" t="s">
        <v>599</v>
      </c>
      <c r="L114" s="1034" t="s">
        <v>439</v>
      </c>
    </row>
    <row r="115" spans="1:12" s="703" customFormat="1" ht="22.5" customHeight="1">
      <c r="A115" s="759" t="s">
        <v>2926</v>
      </c>
      <c r="B115" s="1032" t="s">
        <v>1474</v>
      </c>
      <c r="C115" s="1032"/>
      <c r="D115" s="1032" t="s">
        <v>1627</v>
      </c>
      <c r="E115" s="1032" t="s">
        <v>3128</v>
      </c>
      <c r="F115" s="1032" t="s">
        <v>1041</v>
      </c>
      <c r="G115" s="1032" t="s">
        <v>2842</v>
      </c>
      <c r="H115" s="1032" t="s">
        <v>3128</v>
      </c>
      <c r="I115" s="1032" t="s">
        <v>2796</v>
      </c>
      <c r="J115" s="1032" t="s">
        <v>3129</v>
      </c>
      <c r="K115" s="1032" t="s">
        <v>599</v>
      </c>
      <c r="L115" s="1029" t="s">
        <v>1928</v>
      </c>
    </row>
    <row r="116" spans="1:12" s="703" customFormat="1" ht="22.5" customHeight="1">
      <c r="A116" s="758" t="s">
        <v>1566</v>
      </c>
      <c r="B116" s="1032" t="s">
        <v>1474</v>
      </c>
      <c r="C116" s="1032"/>
      <c r="D116" s="1032"/>
      <c r="E116" s="1032" t="s">
        <v>1040</v>
      </c>
      <c r="F116" s="1032" t="s">
        <v>3130</v>
      </c>
      <c r="G116" s="1032" t="s">
        <v>2795</v>
      </c>
      <c r="H116" s="1032" t="s">
        <v>1040</v>
      </c>
      <c r="I116" s="1032" t="s">
        <v>325</v>
      </c>
      <c r="J116" s="1032" t="s">
        <v>1032</v>
      </c>
      <c r="K116" s="1032" t="s">
        <v>599</v>
      </c>
      <c r="L116" s="1047" t="s">
        <v>385</v>
      </c>
    </row>
    <row r="117" spans="1:12" s="703" customFormat="1" ht="22.5" customHeight="1">
      <c r="A117" s="758" t="s">
        <v>1567</v>
      </c>
      <c r="B117" s="1032" t="s">
        <v>1474</v>
      </c>
      <c r="C117" s="1032"/>
      <c r="D117" s="1032"/>
      <c r="E117" s="1032" t="s">
        <v>3128</v>
      </c>
      <c r="F117" s="1032" t="s">
        <v>1041</v>
      </c>
      <c r="G117" s="1032" t="s">
        <v>2842</v>
      </c>
      <c r="H117" s="1032" t="s">
        <v>3128</v>
      </c>
      <c r="I117" s="1032" t="s">
        <v>2796</v>
      </c>
      <c r="J117" s="1032" t="s">
        <v>3129</v>
      </c>
      <c r="K117" s="1032" t="s">
        <v>599</v>
      </c>
      <c r="L117" s="1077" t="s">
        <v>385</v>
      </c>
    </row>
    <row r="118" spans="1:12" s="703" customFormat="1" ht="22.5" customHeight="1">
      <c r="A118" s="758" t="s">
        <v>2929</v>
      </c>
      <c r="B118" s="1032" t="s">
        <v>1474</v>
      </c>
      <c r="C118" s="1032"/>
      <c r="D118" s="1032"/>
      <c r="E118" s="1085" t="s">
        <v>1040</v>
      </c>
      <c r="F118" s="1085" t="s">
        <v>3130</v>
      </c>
      <c r="G118" s="1085" t="s">
        <v>2795</v>
      </c>
      <c r="H118" s="1085" t="s">
        <v>1040</v>
      </c>
      <c r="I118" s="1085" t="s">
        <v>325</v>
      </c>
      <c r="J118" s="1085" t="s">
        <v>1032</v>
      </c>
      <c r="K118" s="1085" t="s">
        <v>599</v>
      </c>
      <c r="L118" s="1077" t="s">
        <v>385</v>
      </c>
    </row>
    <row r="119" spans="1:12" s="703" customFormat="1" ht="22.5" customHeight="1">
      <c r="A119" s="758" t="s">
        <v>2126</v>
      </c>
      <c r="B119" s="1032" t="s">
        <v>1474</v>
      </c>
      <c r="C119" s="1032"/>
      <c r="D119" s="1032" t="s">
        <v>1627</v>
      </c>
      <c r="E119" s="1086" t="s">
        <v>3128</v>
      </c>
      <c r="F119" s="1085" t="s">
        <v>1041</v>
      </c>
      <c r="G119" s="1085" t="s">
        <v>2842</v>
      </c>
      <c r="H119" s="1085" t="s">
        <v>3128</v>
      </c>
      <c r="I119" s="1085" t="s">
        <v>2796</v>
      </c>
      <c r="J119" s="1085" t="s">
        <v>3129</v>
      </c>
      <c r="K119" s="1085" t="s">
        <v>599</v>
      </c>
      <c r="L119" s="1029" t="s">
        <v>1928</v>
      </c>
    </row>
    <row r="120" spans="1:12" s="703" customFormat="1" ht="22.5" customHeight="1">
      <c r="A120" s="758" t="s">
        <v>2127</v>
      </c>
      <c r="B120" s="1032" t="s">
        <v>782</v>
      </c>
      <c r="C120" s="1032"/>
      <c r="D120" s="1032"/>
      <c r="E120" s="1032" t="s">
        <v>1030</v>
      </c>
      <c r="F120" s="1032" t="s">
        <v>799</v>
      </c>
      <c r="G120" s="1032" t="s">
        <v>1493</v>
      </c>
      <c r="H120" s="1032" t="s">
        <v>1493</v>
      </c>
      <c r="I120" s="1032" t="s">
        <v>1493</v>
      </c>
      <c r="J120" s="1032" t="s">
        <v>800</v>
      </c>
      <c r="K120" s="1032" t="s">
        <v>599</v>
      </c>
      <c r="L120" s="1077" t="s">
        <v>385</v>
      </c>
    </row>
    <row r="121" spans="1:12" s="703" customFormat="1" ht="22.5" customHeight="1">
      <c r="A121" s="758" t="s">
        <v>2128</v>
      </c>
      <c r="B121" s="1032" t="s">
        <v>1474</v>
      </c>
      <c r="C121" s="1032"/>
      <c r="D121" s="1032" t="s">
        <v>1627</v>
      </c>
      <c r="E121" s="1086" t="s">
        <v>1040</v>
      </c>
      <c r="F121" s="1032" t="s">
        <v>3130</v>
      </c>
      <c r="G121" s="1032" t="s">
        <v>2795</v>
      </c>
      <c r="H121" s="1032" t="s">
        <v>1040</v>
      </c>
      <c r="I121" s="1032" t="s">
        <v>325</v>
      </c>
      <c r="J121" s="1032" t="s">
        <v>1032</v>
      </c>
      <c r="K121" s="1032" t="s">
        <v>599</v>
      </c>
      <c r="L121" s="1029" t="s">
        <v>1928</v>
      </c>
    </row>
    <row r="122" spans="1:12" s="703" customFormat="1" ht="22.5" customHeight="1">
      <c r="A122" s="760" t="s">
        <v>2129</v>
      </c>
      <c r="B122" s="1087" t="s">
        <v>782</v>
      </c>
      <c r="C122" s="1087"/>
      <c r="D122" s="1087"/>
      <c r="E122" s="1087" t="s">
        <v>1540</v>
      </c>
      <c r="F122" s="1087" t="s">
        <v>2740</v>
      </c>
      <c r="G122" s="1087" t="s">
        <v>2781</v>
      </c>
      <c r="H122" s="1087" t="s">
        <v>2782</v>
      </c>
      <c r="I122" s="1087" t="s">
        <v>2783</v>
      </c>
      <c r="J122" s="1087" t="s">
        <v>599</v>
      </c>
      <c r="K122" s="1087" t="s">
        <v>599</v>
      </c>
      <c r="L122" s="1078" t="s">
        <v>385</v>
      </c>
    </row>
  </sheetData>
  <sheetProtection/>
  <mergeCells count="9">
    <mergeCell ref="A1:H1"/>
    <mergeCell ref="A2:A3"/>
    <mergeCell ref="L2:L3"/>
    <mergeCell ref="E2:E3"/>
    <mergeCell ref="B2:B3"/>
    <mergeCell ref="K2:K3"/>
    <mergeCell ref="C2:C3"/>
    <mergeCell ref="F2:J2"/>
    <mergeCell ref="D2:D3"/>
  </mergeCells>
  <printOptions/>
  <pageMargins left="0.45" right="0" top="0.59" bottom="0.15" header="0.5118110236220472" footer="0.2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9.140625" style="38" customWidth="1"/>
    <col min="2" max="16384" width="9.140625" style="36" customWidth="1"/>
  </cols>
  <sheetData>
    <row r="1" spans="1:9" ht="23.25">
      <c r="A1" s="1563" t="s">
        <v>1991</v>
      </c>
      <c r="B1" s="1563"/>
      <c r="C1" s="1563"/>
      <c r="D1" s="1563"/>
      <c r="E1" s="1563"/>
      <c r="F1" s="1563"/>
      <c r="G1" s="1563"/>
      <c r="H1" s="1563"/>
      <c r="I1" s="1563"/>
    </row>
    <row r="2" spans="1:9" ht="23.25">
      <c r="A2" s="1563" t="s">
        <v>1992</v>
      </c>
      <c r="B2" s="1563"/>
      <c r="C2" s="1563"/>
      <c r="D2" s="1563"/>
      <c r="E2" s="1563"/>
      <c r="F2" s="1563"/>
      <c r="G2" s="1563"/>
      <c r="H2" s="1563"/>
      <c r="I2" s="1563"/>
    </row>
    <row r="5" ht="23.25">
      <c r="A5" s="38">
        <v>1</v>
      </c>
    </row>
    <row r="7" ht="23.25">
      <c r="A7" s="38">
        <v>1</v>
      </c>
    </row>
    <row r="9" ht="23.25">
      <c r="A9" s="38">
        <v>2</v>
      </c>
    </row>
    <row r="11" ht="23.25">
      <c r="A11" s="1640">
        <v>3</v>
      </c>
    </row>
    <row r="12" ht="23.25">
      <c r="A12" s="1640"/>
    </row>
    <row r="13" ht="23.25">
      <c r="A13" s="1640">
        <v>3</v>
      </c>
    </row>
    <row r="14" ht="23.25">
      <c r="A14" s="1640"/>
    </row>
    <row r="15" ht="23.25">
      <c r="D15" s="38">
        <v>4</v>
      </c>
    </row>
    <row r="17" spans="1:11" ht="23.25">
      <c r="A17" s="38">
        <v>5</v>
      </c>
      <c r="K17" s="48"/>
    </row>
    <row r="19" ht="23.25">
      <c r="A19" s="38">
        <v>6</v>
      </c>
    </row>
    <row r="21" ht="23.25">
      <c r="A21" s="38">
        <v>7</v>
      </c>
    </row>
    <row r="23" ht="23.25">
      <c r="A23" s="1639" t="s">
        <v>1993</v>
      </c>
    </row>
    <row r="24" ht="23.25">
      <c r="A24" s="1639"/>
    </row>
    <row r="26" ht="23.25">
      <c r="B26" s="37">
        <v>10</v>
      </c>
    </row>
    <row r="28" ht="23.25">
      <c r="B28" s="37">
        <v>11</v>
      </c>
    </row>
    <row r="31" ht="23.25">
      <c r="B31" s="36" t="s">
        <v>3120</v>
      </c>
    </row>
  </sheetData>
  <sheetProtection/>
  <mergeCells count="5">
    <mergeCell ref="A23:A24"/>
    <mergeCell ref="A1:I1"/>
    <mergeCell ref="A2:I2"/>
    <mergeCell ref="A11:A12"/>
    <mergeCell ref="A13:A14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C1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0.421875" style="56" customWidth="1"/>
    <col min="2" max="2" width="38.421875" style="56" customWidth="1"/>
    <col min="3" max="3" width="53.7109375" style="56" customWidth="1"/>
    <col min="4" max="16384" width="9.140625" style="56" customWidth="1"/>
  </cols>
  <sheetData>
    <row r="1" spans="1:3" ht="23.25">
      <c r="A1" s="50" t="s">
        <v>1996</v>
      </c>
      <c r="B1" s="55"/>
      <c r="C1" s="55"/>
    </row>
    <row r="2" ht="23.25">
      <c r="A2" s="57" t="s">
        <v>1997</v>
      </c>
    </row>
    <row r="3" ht="1.5" customHeight="1"/>
    <row r="4" spans="1:3" s="60" customFormat="1" ht="23.25">
      <c r="A4" s="58" t="s">
        <v>1998</v>
      </c>
      <c r="B4" s="59" t="s">
        <v>1999</v>
      </c>
      <c r="C4" s="59" t="s">
        <v>2000</v>
      </c>
    </row>
    <row r="5" spans="1:3" ht="25.5" customHeight="1">
      <c r="A5" s="71" t="s">
        <v>2001</v>
      </c>
      <c r="B5" s="61" t="s">
        <v>2002</v>
      </c>
      <c r="C5" s="62" t="s">
        <v>899</v>
      </c>
    </row>
    <row r="6" spans="1:3" ht="21.75" customHeight="1">
      <c r="A6" s="63" t="s">
        <v>2003</v>
      </c>
      <c r="B6" s="56" t="s">
        <v>2004</v>
      </c>
      <c r="C6" s="63" t="s">
        <v>900</v>
      </c>
    </row>
    <row r="7" spans="1:3" ht="21.75" customHeight="1">
      <c r="A7" s="75" t="s">
        <v>2005</v>
      </c>
      <c r="B7" s="64" t="s">
        <v>2006</v>
      </c>
      <c r="C7" s="65" t="s">
        <v>907</v>
      </c>
    </row>
    <row r="8" spans="1:3" ht="21.75" customHeight="1">
      <c r="A8" s="75"/>
      <c r="B8" s="64"/>
      <c r="C8" s="65" t="s">
        <v>3121</v>
      </c>
    </row>
    <row r="9" spans="1:3" ht="23.25">
      <c r="A9" s="699"/>
      <c r="B9" s="66"/>
      <c r="C9" s="67" t="s">
        <v>2472</v>
      </c>
    </row>
    <row r="10" spans="1:3" s="69" customFormat="1" ht="24" customHeight="1">
      <c r="A10" s="81"/>
      <c r="B10" s="68" t="s">
        <v>2007</v>
      </c>
      <c r="C10" s="65" t="s">
        <v>2473</v>
      </c>
    </row>
    <row r="11" spans="1:3" s="69" customFormat="1" ht="21">
      <c r="A11" s="700"/>
      <c r="B11" s="70" t="s">
        <v>2008</v>
      </c>
      <c r="C11" s="67"/>
    </row>
    <row r="12" spans="1:3" s="69" customFormat="1" ht="42" customHeight="1">
      <c r="A12" s="71" t="s">
        <v>2009</v>
      </c>
      <c r="B12" s="72" t="s">
        <v>2010</v>
      </c>
      <c r="C12" s="72" t="s">
        <v>3122</v>
      </c>
    </row>
    <row r="13" spans="1:3" s="69" customFormat="1" ht="42.75" customHeight="1">
      <c r="A13" s="73" t="s">
        <v>672</v>
      </c>
      <c r="B13" s="74" t="s">
        <v>674</v>
      </c>
      <c r="C13" s="62" t="s">
        <v>1752</v>
      </c>
    </row>
    <row r="14" spans="1:3" s="69" customFormat="1" ht="19.5" customHeight="1">
      <c r="A14" s="75" t="s">
        <v>673</v>
      </c>
      <c r="B14" s="76"/>
      <c r="C14" s="77" t="s">
        <v>1753</v>
      </c>
    </row>
    <row r="15" spans="1:3" s="69" customFormat="1" ht="42">
      <c r="A15" s="78"/>
      <c r="B15" s="79" t="s">
        <v>2012</v>
      </c>
      <c r="C15" s="80" t="s">
        <v>2013</v>
      </c>
    </row>
    <row r="16" spans="1:3" s="69" customFormat="1" ht="27.75" customHeight="1">
      <c r="A16" s="81"/>
      <c r="B16" s="82" t="s">
        <v>2014</v>
      </c>
      <c r="C16" s="83" t="s">
        <v>908</v>
      </c>
    </row>
    <row r="17" spans="1:3" s="69" customFormat="1" ht="42">
      <c r="A17" s="84"/>
      <c r="B17" s="85" t="s">
        <v>2015</v>
      </c>
      <c r="C17" s="67" t="s">
        <v>2016</v>
      </c>
    </row>
    <row r="18" s="69" customFormat="1" ht="21"/>
  </sheetData>
  <sheetProtection/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4"/>
  </sheetPr>
  <dimension ref="A1:Z323"/>
  <sheetViews>
    <sheetView zoomScalePageLayoutView="0" workbookViewId="0" topLeftCell="A1">
      <selection activeCell="E18" sqref="E18"/>
    </sheetView>
  </sheetViews>
  <sheetFormatPr defaultColWidth="3.140625" defaultRowHeight="12.75"/>
  <cols>
    <col min="1" max="1" width="23.00390625" style="841" customWidth="1"/>
    <col min="2" max="2" width="45.57421875" style="765" customWidth="1"/>
    <col min="3" max="3" width="3.28125" style="765" customWidth="1"/>
    <col min="4" max="4" width="2.57421875" style="765" customWidth="1"/>
    <col min="5" max="24" width="3.28125" style="765" customWidth="1"/>
    <col min="25" max="16384" width="3.140625" style="765" customWidth="1"/>
  </cols>
  <sheetData>
    <row r="1" spans="1:24" s="764" customFormat="1" ht="27.75" customHeight="1">
      <c r="A1" s="1642" t="s">
        <v>1776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  <c r="P1" s="1642"/>
      <c r="Q1" s="1642"/>
      <c r="R1" s="1642"/>
      <c r="S1" s="1642"/>
      <c r="T1" s="1642"/>
      <c r="U1" s="1642"/>
      <c r="V1" s="1642"/>
      <c r="W1" s="1642"/>
      <c r="X1" s="1642"/>
    </row>
    <row r="2" spans="1:24" s="764" customFormat="1" ht="26.25" customHeight="1">
      <c r="A2" s="1643" t="s">
        <v>1777</v>
      </c>
      <c r="B2" s="1643"/>
      <c r="C2" s="1643"/>
      <c r="D2" s="1643"/>
      <c r="E2" s="1643"/>
      <c r="F2" s="1643"/>
      <c r="G2" s="1643"/>
      <c r="H2" s="1643"/>
      <c r="I2" s="1643"/>
      <c r="J2" s="1643"/>
      <c r="K2" s="1643"/>
      <c r="L2" s="1643"/>
      <c r="M2" s="1643"/>
      <c r="N2" s="1643"/>
      <c r="O2" s="1643"/>
      <c r="P2" s="1643"/>
      <c r="Q2" s="1643"/>
      <c r="R2" s="1643"/>
      <c r="S2" s="1643"/>
      <c r="T2" s="1643"/>
      <c r="U2" s="1643"/>
      <c r="V2" s="1643"/>
      <c r="W2" s="1643"/>
      <c r="X2" s="1643"/>
    </row>
    <row r="3" spans="1:24" ht="20.25" customHeight="1">
      <c r="A3" s="1644" t="s">
        <v>1778</v>
      </c>
      <c r="B3" s="1646" t="s">
        <v>329</v>
      </c>
      <c r="C3" s="1647" t="s">
        <v>1780</v>
      </c>
      <c r="D3" s="1648"/>
      <c r="E3" s="1648"/>
      <c r="F3" s="1648"/>
      <c r="G3" s="1648"/>
      <c r="H3" s="1648"/>
      <c r="I3" s="1648"/>
      <c r="J3" s="1648"/>
      <c r="K3" s="1648"/>
      <c r="L3" s="1648"/>
      <c r="M3" s="1648"/>
      <c r="N3" s="1648"/>
      <c r="O3" s="1649"/>
      <c r="P3" s="1650" t="s">
        <v>47</v>
      </c>
      <c r="Q3" s="1650"/>
      <c r="R3" s="1650"/>
      <c r="S3" s="1650"/>
      <c r="T3" s="1650"/>
      <c r="U3" s="1650"/>
      <c r="V3" s="1650"/>
      <c r="W3" s="1650"/>
      <c r="X3" s="1650"/>
    </row>
    <row r="4" spans="1:24" ht="21" customHeight="1">
      <c r="A4" s="1644"/>
      <c r="B4" s="1646"/>
      <c r="C4" s="1641" t="s">
        <v>1781</v>
      </c>
      <c r="D4" s="1641" t="s">
        <v>1782</v>
      </c>
      <c r="E4" s="1641" t="s">
        <v>1783</v>
      </c>
      <c r="F4" s="1641" t="s">
        <v>1784</v>
      </c>
      <c r="G4" s="1641" t="s">
        <v>1785</v>
      </c>
      <c r="H4" s="1641" t="s">
        <v>1786</v>
      </c>
      <c r="I4" s="1641" t="s">
        <v>1787</v>
      </c>
      <c r="J4" s="1641" t="s">
        <v>1788</v>
      </c>
      <c r="K4" s="1641" t="s">
        <v>40</v>
      </c>
      <c r="L4" s="1641" t="s">
        <v>3123</v>
      </c>
      <c r="M4" s="1641" t="s">
        <v>3125</v>
      </c>
      <c r="N4" s="1641" t="s">
        <v>3124</v>
      </c>
      <c r="O4" s="1641" t="s">
        <v>29</v>
      </c>
      <c r="P4" s="1641" t="s">
        <v>30</v>
      </c>
      <c r="Q4" s="1641" t="s">
        <v>31</v>
      </c>
      <c r="R4" s="1641" t="s">
        <v>32</v>
      </c>
      <c r="S4" s="1641" t="s">
        <v>33</v>
      </c>
      <c r="T4" s="1641" t="s">
        <v>34</v>
      </c>
      <c r="U4" s="1641" t="s">
        <v>35</v>
      </c>
      <c r="V4" s="1641" t="s">
        <v>36</v>
      </c>
      <c r="W4" s="1641" t="s">
        <v>37</v>
      </c>
      <c r="X4" s="1641" t="s">
        <v>38</v>
      </c>
    </row>
    <row r="5" spans="1:24" ht="49.5" customHeight="1">
      <c r="A5" s="1645"/>
      <c r="B5" s="1646"/>
      <c r="C5" s="1641"/>
      <c r="D5" s="1641"/>
      <c r="E5" s="1641"/>
      <c r="F5" s="1641"/>
      <c r="G5" s="1641"/>
      <c r="H5" s="1641"/>
      <c r="I5" s="1641"/>
      <c r="J5" s="1641"/>
      <c r="K5" s="1651"/>
      <c r="L5" s="1651"/>
      <c r="M5" s="1651"/>
      <c r="N5" s="1651"/>
      <c r="O5" s="1641"/>
      <c r="P5" s="1641"/>
      <c r="Q5" s="1641"/>
      <c r="R5" s="1641"/>
      <c r="S5" s="1641"/>
      <c r="T5" s="1641"/>
      <c r="U5" s="1641"/>
      <c r="V5" s="1641"/>
      <c r="W5" s="1641"/>
      <c r="X5" s="1641"/>
    </row>
    <row r="6" spans="1:24" s="769" customFormat="1" ht="26.25" customHeight="1">
      <c r="A6" s="766" t="s">
        <v>899</v>
      </c>
      <c r="B6" s="767" t="s">
        <v>3127</v>
      </c>
      <c r="C6" s="768"/>
      <c r="D6" s="768" t="s">
        <v>330</v>
      </c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</row>
    <row r="7" spans="1:24" s="769" customFormat="1" ht="23.25" customHeight="1">
      <c r="A7" s="770"/>
      <c r="B7" s="771" t="s">
        <v>331</v>
      </c>
      <c r="C7" s="768" t="s">
        <v>332</v>
      </c>
      <c r="D7" s="768"/>
      <c r="E7" s="768" t="s">
        <v>332</v>
      </c>
      <c r="F7" s="768" t="s">
        <v>332</v>
      </c>
      <c r="G7" s="768" t="s">
        <v>332</v>
      </c>
      <c r="H7" s="768" t="s">
        <v>332</v>
      </c>
      <c r="I7" s="768" t="s">
        <v>332</v>
      </c>
      <c r="J7" s="768" t="s">
        <v>332</v>
      </c>
      <c r="K7" s="768" t="s">
        <v>332</v>
      </c>
      <c r="L7" s="768" t="s">
        <v>332</v>
      </c>
      <c r="M7" s="768" t="s">
        <v>332</v>
      </c>
      <c r="N7" s="768" t="s">
        <v>332</v>
      </c>
      <c r="O7" s="768" t="s">
        <v>332</v>
      </c>
      <c r="P7" s="768" t="s">
        <v>332</v>
      </c>
      <c r="Q7" s="768" t="s">
        <v>332</v>
      </c>
      <c r="R7" s="768" t="s">
        <v>332</v>
      </c>
      <c r="S7" s="768" t="s">
        <v>332</v>
      </c>
      <c r="T7" s="768" t="s">
        <v>332</v>
      </c>
      <c r="U7" s="768" t="s">
        <v>332</v>
      </c>
      <c r="V7" s="768" t="s">
        <v>332</v>
      </c>
      <c r="W7" s="768" t="s">
        <v>332</v>
      </c>
      <c r="X7" s="768" t="s">
        <v>332</v>
      </c>
    </row>
    <row r="8" spans="1:24" s="769" customFormat="1" ht="19.5" customHeight="1">
      <c r="A8" s="772"/>
      <c r="B8" s="767" t="s">
        <v>333</v>
      </c>
      <c r="C8" s="768"/>
      <c r="D8" s="768" t="s">
        <v>330</v>
      </c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</row>
    <row r="9" spans="1:24" s="769" customFormat="1" ht="19.5" customHeight="1">
      <c r="A9" s="772"/>
      <c r="B9" s="773" t="s">
        <v>334</v>
      </c>
      <c r="C9" s="768"/>
      <c r="D9" s="774"/>
      <c r="E9" s="768"/>
      <c r="F9" s="768"/>
      <c r="G9" s="768"/>
      <c r="H9" s="768"/>
      <c r="I9" s="768"/>
      <c r="J9" s="768"/>
      <c r="K9" s="768"/>
      <c r="L9" s="768"/>
      <c r="M9" s="768"/>
      <c r="N9" s="768" t="s">
        <v>332</v>
      </c>
      <c r="O9" s="768" t="s">
        <v>332</v>
      </c>
      <c r="P9" s="768" t="s">
        <v>3118</v>
      </c>
      <c r="Q9" s="768" t="s">
        <v>332</v>
      </c>
      <c r="R9" s="768" t="s">
        <v>332</v>
      </c>
      <c r="S9" s="768" t="s">
        <v>332</v>
      </c>
      <c r="T9" s="768" t="s">
        <v>332</v>
      </c>
      <c r="U9" s="768" t="s">
        <v>332</v>
      </c>
      <c r="V9" s="768" t="s">
        <v>332</v>
      </c>
      <c r="W9" s="768" t="s">
        <v>332</v>
      </c>
      <c r="X9" s="768"/>
    </row>
    <row r="10" spans="1:24" s="769" customFormat="1" ht="19.5" customHeight="1">
      <c r="A10" s="772"/>
      <c r="B10" s="773" t="s">
        <v>335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 t="s">
        <v>332</v>
      </c>
      <c r="O10" s="768" t="s">
        <v>332</v>
      </c>
      <c r="P10" s="768"/>
      <c r="Q10" s="768"/>
      <c r="R10" s="768"/>
      <c r="S10" s="768"/>
      <c r="T10" s="768"/>
      <c r="U10" s="768"/>
      <c r="V10" s="768"/>
      <c r="W10" s="768"/>
      <c r="X10" s="768"/>
    </row>
    <row r="11" spans="1:24" s="769" customFormat="1" ht="19.5" customHeight="1">
      <c r="A11" s="772"/>
      <c r="B11" s="773" t="s">
        <v>336</v>
      </c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 t="s">
        <v>332</v>
      </c>
      <c r="S11" s="768" t="s">
        <v>332</v>
      </c>
      <c r="T11" s="768" t="s">
        <v>332</v>
      </c>
      <c r="U11" s="768"/>
      <c r="V11" s="768" t="s">
        <v>332</v>
      </c>
      <c r="W11" s="768" t="s">
        <v>332</v>
      </c>
      <c r="X11" s="768"/>
    </row>
    <row r="12" spans="1:24" s="769" customFormat="1" ht="19.5" customHeight="1">
      <c r="A12" s="775"/>
      <c r="B12" s="776" t="s">
        <v>1026</v>
      </c>
      <c r="C12" s="768"/>
      <c r="D12" s="768"/>
      <c r="E12" s="768"/>
      <c r="F12" s="768"/>
      <c r="G12" s="768"/>
      <c r="H12" s="768"/>
      <c r="I12" s="768" t="s">
        <v>330</v>
      </c>
      <c r="J12" s="768"/>
      <c r="K12" s="768"/>
      <c r="L12" s="768"/>
      <c r="M12" s="768"/>
      <c r="N12" s="768" t="s">
        <v>332</v>
      </c>
      <c r="O12" s="768" t="s">
        <v>332</v>
      </c>
      <c r="P12" s="768" t="s">
        <v>332</v>
      </c>
      <c r="Q12" s="768" t="s">
        <v>332</v>
      </c>
      <c r="R12" s="768" t="s">
        <v>332</v>
      </c>
      <c r="S12" s="768" t="s">
        <v>332</v>
      </c>
      <c r="T12" s="768" t="s">
        <v>332</v>
      </c>
      <c r="U12" s="768" t="s">
        <v>332</v>
      </c>
      <c r="V12" s="768" t="s">
        <v>332</v>
      </c>
      <c r="W12" s="768" t="s">
        <v>332</v>
      </c>
      <c r="X12" s="768" t="s">
        <v>332</v>
      </c>
    </row>
    <row r="13" spans="1:24" s="769" customFormat="1" ht="19.5" customHeight="1">
      <c r="A13" s="777" t="s">
        <v>900</v>
      </c>
      <c r="B13" s="778" t="s">
        <v>337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 t="s">
        <v>330</v>
      </c>
      <c r="N13" s="768" t="s">
        <v>332</v>
      </c>
      <c r="O13" s="768"/>
      <c r="P13" s="768"/>
      <c r="Q13" s="768"/>
      <c r="R13" s="768"/>
      <c r="S13" s="768" t="s">
        <v>332</v>
      </c>
      <c r="T13" s="768" t="s">
        <v>332</v>
      </c>
      <c r="U13" s="768"/>
      <c r="V13" s="768"/>
      <c r="W13" s="768"/>
      <c r="X13" s="768"/>
    </row>
    <row r="14" spans="1:24" s="769" customFormat="1" ht="19.5" customHeight="1">
      <c r="A14" s="775"/>
      <c r="B14" s="779" t="s">
        <v>2738</v>
      </c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</row>
    <row r="15" spans="1:24" s="769" customFormat="1" ht="19.5" customHeight="1">
      <c r="A15" s="775"/>
      <c r="B15" s="744" t="s">
        <v>2263</v>
      </c>
      <c r="C15" s="768"/>
      <c r="D15" s="768"/>
      <c r="E15" s="768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</row>
    <row r="16" spans="1:24" s="769" customFormat="1" ht="19.5" customHeight="1">
      <c r="A16" s="775"/>
      <c r="B16" s="744" t="s">
        <v>2264</v>
      </c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8"/>
      <c r="P16" s="768"/>
      <c r="Q16" s="768"/>
      <c r="R16" s="768"/>
      <c r="S16" s="768"/>
      <c r="T16" s="768"/>
      <c r="U16" s="768"/>
      <c r="V16" s="768"/>
      <c r="W16" s="768"/>
      <c r="X16" s="768"/>
    </row>
    <row r="17" spans="1:24" s="769" customFormat="1" ht="19.5" customHeight="1">
      <c r="A17" s="775"/>
      <c r="B17" s="744" t="s">
        <v>2741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</row>
    <row r="18" spans="1:24" s="769" customFormat="1" ht="19.5" customHeight="1">
      <c r="A18" s="775"/>
      <c r="B18" s="744" t="s">
        <v>2265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</row>
    <row r="19" spans="1:24" s="769" customFormat="1" ht="19.5" customHeight="1">
      <c r="A19" s="775"/>
      <c r="B19" s="744" t="s">
        <v>2741</v>
      </c>
      <c r="C19" s="768"/>
      <c r="D19" s="768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8"/>
      <c r="X19" s="768"/>
    </row>
    <row r="20" spans="1:24" s="769" customFormat="1" ht="19.5" customHeight="1">
      <c r="A20" s="775"/>
      <c r="B20" s="780" t="s">
        <v>2266</v>
      </c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8"/>
      <c r="W20" s="768"/>
      <c r="X20" s="768"/>
    </row>
    <row r="21" spans="1:24" s="769" customFormat="1" ht="19.5" customHeight="1">
      <c r="A21" s="775"/>
      <c r="B21" s="744" t="s">
        <v>2267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</row>
    <row r="22" spans="1:24" s="769" customFormat="1" ht="21.75" customHeight="1">
      <c r="A22" s="781"/>
      <c r="B22" s="782" t="s">
        <v>1027</v>
      </c>
      <c r="C22" s="768"/>
      <c r="D22" s="768"/>
      <c r="E22" s="768"/>
      <c r="F22" s="768"/>
      <c r="G22" s="768"/>
      <c r="H22" s="768" t="s">
        <v>330</v>
      </c>
      <c r="I22" s="768"/>
      <c r="J22" s="768" t="s">
        <v>3118</v>
      </c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</row>
    <row r="23" spans="1:24" s="769" customFormat="1" ht="21.75" customHeight="1">
      <c r="A23" s="781"/>
      <c r="B23" s="783" t="s">
        <v>2268</v>
      </c>
      <c r="C23" s="768"/>
      <c r="D23" s="768"/>
      <c r="E23" s="768"/>
      <c r="F23" s="768"/>
      <c r="G23" s="768"/>
      <c r="H23" s="768"/>
      <c r="I23" s="768"/>
      <c r="J23" s="768"/>
      <c r="K23" s="768"/>
      <c r="L23" s="768"/>
      <c r="M23" s="768"/>
      <c r="N23" s="768" t="s">
        <v>332</v>
      </c>
      <c r="O23" s="768"/>
      <c r="P23" s="768"/>
      <c r="Q23" s="768"/>
      <c r="R23" s="768"/>
      <c r="S23" s="768"/>
      <c r="T23" s="768"/>
      <c r="U23" s="768"/>
      <c r="V23" s="768"/>
      <c r="W23" s="768"/>
      <c r="X23" s="768"/>
    </row>
    <row r="24" spans="1:24" s="769" customFormat="1" ht="21.75" customHeight="1">
      <c r="A24" s="781"/>
      <c r="B24" s="784" t="s">
        <v>2269</v>
      </c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 t="s">
        <v>332</v>
      </c>
      <c r="O24" s="768"/>
      <c r="P24" s="768"/>
      <c r="Q24" s="768"/>
      <c r="R24" s="768"/>
      <c r="S24" s="768"/>
      <c r="T24" s="768"/>
      <c r="U24" s="768"/>
      <c r="V24" s="768"/>
      <c r="W24" s="768"/>
      <c r="X24" s="768"/>
    </row>
    <row r="25" spans="1:24" s="769" customFormat="1" ht="21.75" customHeight="1">
      <c r="A25" s="781"/>
      <c r="B25" s="784" t="s">
        <v>2270</v>
      </c>
      <c r="C25" s="768"/>
      <c r="D25" s="768"/>
      <c r="E25" s="768"/>
      <c r="F25" s="768"/>
      <c r="G25" s="768"/>
      <c r="H25" s="768"/>
      <c r="I25" s="768"/>
      <c r="J25" s="768"/>
      <c r="K25" s="768"/>
      <c r="L25" s="768"/>
      <c r="M25" s="768"/>
      <c r="N25" s="768" t="s">
        <v>332</v>
      </c>
      <c r="O25" s="768"/>
      <c r="P25" s="768"/>
      <c r="Q25" s="768"/>
      <c r="R25" s="768"/>
      <c r="S25" s="768"/>
      <c r="T25" s="768"/>
      <c r="U25" s="768"/>
      <c r="V25" s="768"/>
      <c r="W25" s="768"/>
      <c r="X25" s="768"/>
    </row>
    <row r="26" spans="1:24" s="769" customFormat="1" ht="21.75" customHeight="1">
      <c r="A26" s="781"/>
      <c r="B26" s="784" t="s">
        <v>2271</v>
      </c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 t="s">
        <v>332</v>
      </c>
      <c r="O26" s="768" t="s">
        <v>332</v>
      </c>
      <c r="P26" s="768"/>
      <c r="Q26" s="768"/>
      <c r="R26" s="768"/>
      <c r="S26" s="768"/>
      <c r="T26" s="768"/>
      <c r="U26" s="768"/>
      <c r="V26" s="768"/>
      <c r="W26" s="768"/>
      <c r="X26" s="768"/>
    </row>
    <row r="27" spans="1:24" s="769" customFormat="1" ht="21.75" customHeight="1">
      <c r="A27" s="781"/>
      <c r="B27" s="784" t="s">
        <v>2272</v>
      </c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 t="s">
        <v>332</v>
      </c>
      <c r="O27" s="768"/>
      <c r="P27" s="768"/>
      <c r="Q27" s="768"/>
      <c r="R27" s="768"/>
      <c r="S27" s="768"/>
      <c r="T27" s="768"/>
      <c r="U27" s="768"/>
      <c r="V27" s="768"/>
      <c r="W27" s="768"/>
      <c r="X27" s="768"/>
    </row>
    <row r="28" spans="1:24" s="769" customFormat="1" ht="21.75" customHeight="1">
      <c r="A28" s="781"/>
      <c r="B28" s="784" t="s">
        <v>2273</v>
      </c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 t="s">
        <v>332</v>
      </c>
      <c r="O28" s="768"/>
      <c r="P28" s="768"/>
      <c r="Q28" s="768"/>
      <c r="R28" s="768"/>
      <c r="S28" s="768"/>
      <c r="T28" s="768"/>
      <c r="U28" s="768"/>
      <c r="V28" s="768"/>
      <c r="W28" s="768"/>
      <c r="X28" s="768"/>
    </row>
    <row r="29" spans="1:24" s="769" customFormat="1" ht="21.75" customHeight="1">
      <c r="A29" s="781"/>
      <c r="B29" s="784" t="s">
        <v>2274</v>
      </c>
      <c r="C29" s="768"/>
      <c r="D29" s="768"/>
      <c r="E29" s="768"/>
      <c r="F29" s="768"/>
      <c r="G29" s="768"/>
      <c r="H29" s="768"/>
      <c r="I29" s="768"/>
      <c r="J29" s="768"/>
      <c r="K29" s="768"/>
      <c r="L29" s="768"/>
      <c r="M29" s="768"/>
      <c r="N29" s="768" t="s">
        <v>332</v>
      </c>
      <c r="O29" s="768"/>
      <c r="P29" s="768"/>
      <c r="Q29" s="768"/>
      <c r="R29" s="768"/>
      <c r="S29" s="768"/>
      <c r="T29" s="768"/>
      <c r="U29" s="768"/>
      <c r="V29" s="768"/>
      <c r="W29" s="768"/>
      <c r="X29" s="768"/>
    </row>
    <row r="30" spans="1:24" s="769" customFormat="1" ht="21.75" customHeight="1">
      <c r="A30" s="781"/>
      <c r="B30" s="784" t="s">
        <v>2275</v>
      </c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 t="s">
        <v>332</v>
      </c>
      <c r="O30" s="768"/>
      <c r="P30" s="768"/>
      <c r="Q30" s="768"/>
      <c r="R30" s="768"/>
      <c r="S30" s="768"/>
      <c r="T30" s="768"/>
      <c r="U30" s="768"/>
      <c r="V30" s="768"/>
      <c r="W30" s="768"/>
      <c r="X30" s="768"/>
    </row>
    <row r="31" spans="1:24" s="769" customFormat="1" ht="21.75" customHeight="1">
      <c r="A31" s="781"/>
      <c r="B31" s="784" t="s">
        <v>2276</v>
      </c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 t="s">
        <v>332</v>
      </c>
      <c r="O31" s="768" t="s">
        <v>332</v>
      </c>
      <c r="P31" s="768" t="s">
        <v>332</v>
      </c>
      <c r="Q31" s="768" t="s">
        <v>332</v>
      </c>
      <c r="R31" s="768" t="s">
        <v>332</v>
      </c>
      <c r="S31" s="768" t="s">
        <v>332</v>
      </c>
      <c r="T31" s="768" t="s">
        <v>332</v>
      </c>
      <c r="U31" s="768" t="s">
        <v>332</v>
      </c>
      <c r="V31" s="768" t="s">
        <v>332</v>
      </c>
      <c r="W31" s="768" t="s">
        <v>332</v>
      </c>
      <c r="X31" s="768" t="s">
        <v>332</v>
      </c>
    </row>
    <row r="32" spans="1:24" s="769" customFormat="1" ht="17.25" customHeight="1">
      <c r="A32" s="781"/>
      <c r="B32" s="785" t="s">
        <v>2277</v>
      </c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</row>
    <row r="33" spans="1:24" s="769" customFormat="1" ht="18" customHeight="1">
      <c r="A33" s="781"/>
      <c r="B33" s="786" t="s">
        <v>1274</v>
      </c>
      <c r="C33" s="768"/>
      <c r="D33" s="768"/>
      <c r="E33" s="768" t="s">
        <v>330</v>
      </c>
      <c r="F33" s="768"/>
      <c r="G33" s="768"/>
      <c r="H33" s="768"/>
      <c r="I33" s="768"/>
      <c r="J33" s="768"/>
      <c r="K33" s="768"/>
      <c r="L33" s="768"/>
      <c r="M33" s="768"/>
      <c r="N33" s="768"/>
      <c r="O33" s="768"/>
      <c r="P33" s="768"/>
      <c r="Q33" s="768"/>
      <c r="R33" s="768"/>
      <c r="S33" s="768"/>
      <c r="T33" s="768"/>
      <c r="U33" s="768"/>
      <c r="V33" s="768"/>
      <c r="W33" s="768"/>
      <c r="X33" s="768"/>
    </row>
    <row r="34" spans="1:24" s="769" customFormat="1" ht="18" customHeight="1">
      <c r="A34" s="781"/>
      <c r="B34" s="787" t="s">
        <v>2278</v>
      </c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 t="s">
        <v>332</v>
      </c>
      <c r="O34" s="768" t="s">
        <v>332</v>
      </c>
      <c r="P34" s="768" t="s">
        <v>332</v>
      </c>
      <c r="Q34" s="768"/>
      <c r="R34" s="768"/>
      <c r="S34" s="768"/>
      <c r="T34" s="768"/>
      <c r="U34" s="768"/>
      <c r="V34" s="768"/>
      <c r="W34" s="768"/>
      <c r="X34" s="768"/>
    </row>
    <row r="35" spans="1:24" s="769" customFormat="1" ht="18" customHeight="1">
      <c r="A35" s="781"/>
      <c r="B35" s="787" t="s">
        <v>2279</v>
      </c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 t="s">
        <v>332</v>
      </c>
      <c r="O35" s="768" t="s">
        <v>332</v>
      </c>
      <c r="P35" s="768"/>
      <c r="Q35" s="768"/>
      <c r="R35" s="768"/>
      <c r="S35" s="768"/>
      <c r="T35" s="768"/>
      <c r="U35" s="768"/>
      <c r="V35" s="768"/>
      <c r="W35" s="768"/>
      <c r="X35" s="768"/>
    </row>
    <row r="36" spans="1:24" s="769" customFormat="1" ht="18" customHeight="1">
      <c r="A36" s="781"/>
      <c r="B36" s="784" t="s">
        <v>2280</v>
      </c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 t="s">
        <v>332</v>
      </c>
      <c r="O36" s="768" t="s">
        <v>332</v>
      </c>
      <c r="P36" s="768"/>
      <c r="Q36" s="768"/>
      <c r="R36" s="768"/>
      <c r="S36" s="768"/>
      <c r="T36" s="768"/>
      <c r="U36" s="768"/>
      <c r="V36" s="768"/>
      <c r="W36" s="768"/>
      <c r="X36" s="768"/>
    </row>
    <row r="37" spans="1:24" s="769" customFormat="1" ht="18" customHeight="1">
      <c r="A37" s="781"/>
      <c r="B37" s="784" t="s">
        <v>2281</v>
      </c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 t="s">
        <v>332</v>
      </c>
      <c r="O37" s="768" t="s">
        <v>332</v>
      </c>
      <c r="P37" s="768" t="s">
        <v>332</v>
      </c>
      <c r="Q37" s="768"/>
      <c r="R37" s="768"/>
      <c r="S37" s="768"/>
      <c r="T37" s="768"/>
      <c r="U37" s="768"/>
      <c r="V37" s="768"/>
      <c r="W37" s="768"/>
      <c r="X37" s="768"/>
    </row>
    <row r="38" spans="1:24" s="769" customFormat="1" ht="21.75" customHeight="1">
      <c r="A38" s="788"/>
      <c r="B38" s="789" t="s">
        <v>1277</v>
      </c>
      <c r="C38" s="768"/>
      <c r="D38" s="768"/>
      <c r="E38" s="768" t="s">
        <v>330</v>
      </c>
      <c r="F38" s="768"/>
      <c r="G38" s="768"/>
      <c r="H38" s="768"/>
      <c r="I38" s="768"/>
      <c r="J38" s="768"/>
      <c r="K38" s="768"/>
      <c r="L38" s="768"/>
      <c r="M38" s="768"/>
      <c r="N38" s="768" t="s">
        <v>332</v>
      </c>
      <c r="O38" s="768" t="s">
        <v>332</v>
      </c>
      <c r="P38" s="768"/>
      <c r="Q38" s="768"/>
      <c r="R38" s="768" t="s">
        <v>332</v>
      </c>
      <c r="S38" s="768"/>
      <c r="T38" s="768"/>
      <c r="U38" s="768"/>
      <c r="V38" s="768"/>
      <c r="W38" s="768"/>
      <c r="X38" s="768"/>
    </row>
    <row r="39" spans="1:24" s="769" customFormat="1" ht="21.75" customHeight="1">
      <c r="A39" s="788"/>
      <c r="B39" s="789" t="s">
        <v>2282</v>
      </c>
      <c r="C39" s="768"/>
      <c r="D39" s="768"/>
      <c r="E39" s="768" t="s">
        <v>330</v>
      </c>
      <c r="F39" s="768"/>
      <c r="G39" s="768"/>
      <c r="H39" s="768"/>
      <c r="I39" s="768"/>
      <c r="J39" s="768"/>
      <c r="K39" s="768"/>
      <c r="L39" s="768"/>
      <c r="M39" s="768"/>
      <c r="N39" s="768" t="s">
        <v>332</v>
      </c>
      <c r="O39" s="768" t="s">
        <v>332</v>
      </c>
      <c r="P39" s="768"/>
      <c r="Q39" s="768"/>
      <c r="R39" s="768" t="s">
        <v>332</v>
      </c>
      <c r="S39" s="768" t="s">
        <v>332</v>
      </c>
      <c r="T39" s="768" t="s">
        <v>332</v>
      </c>
      <c r="U39" s="768" t="s">
        <v>332</v>
      </c>
      <c r="V39" s="768" t="s">
        <v>332</v>
      </c>
      <c r="W39" s="768" t="s">
        <v>332</v>
      </c>
      <c r="X39" s="768"/>
    </row>
    <row r="40" spans="1:24" s="769" customFormat="1" ht="21.75" customHeight="1">
      <c r="A40" s="788"/>
      <c r="B40" s="790" t="s">
        <v>2283</v>
      </c>
      <c r="C40" s="768"/>
      <c r="D40" s="768"/>
      <c r="E40" s="768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</row>
    <row r="41" spans="1:24" s="769" customFormat="1" ht="21.75" customHeight="1">
      <c r="A41" s="791"/>
      <c r="B41" s="789" t="s">
        <v>2234</v>
      </c>
      <c r="C41" s="768"/>
      <c r="D41" s="768"/>
      <c r="E41" s="768" t="s">
        <v>330</v>
      </c>
      <c r="F41" s="768"/>
      <c r="G41" s="768"/>
      <c r="H41" s="768"/>
      <c r="I41" s="768"/>
      <c r="J41" s="768"/>
      <c r="K41" s="768"/>
      <c r="L41" s="768"/>
      <c r="M41" s="768"/>
      <c r="N41" s="768" t="s">
        <v>332</v>
      </c>
      <c r="O41" s="768" t="s">
        <v>332</v>
      </c>
      <c r="P41" s="768"/>
      <c r="Q41" s="768"/>
      <c r="R41" s="768" t="s">
        <v>332</v>
      </c>
      <c r="S41" s="768"/>
      <c r="T41" s="768"/>
      <c r="U41" s="768"/>
      <c r="V41" s="768"/>
      <c r="W41" s="768"/>
      <c r="X41" s="768"/>
    </row>
    <row r="42" spans="1:24" s="769" customFormat="1" ht="21.75" customHeight="1">
      <c r="A42" s="792" t="s">
        <v>2235</v>
      </c>
      <c r="B42" s="793" t="s">
        <v>2284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 t="s">
        <v>330</v>
      </c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</row>
    <row r="43" spans="1:24" s="769" customFormat="1" ht="21.75" customHeight="1">
      <c r="A43" s="792" t="s">
        <v>2236</v>
      </c>
      <c r="B43" s="793" t="s">
        <v>2285</v>
      </c>
      <c r="C43" s="768"/>
      <c r="D43" s="768"/>
      <c r="E43" s="768"/>
      <c r="F43" s="768"/>
      <c r="G43" s="768"/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8"/>
      <c r="U43" s="768"/>
      <c r="V43" s="768"/>
      <c r="W43" s="768"/>
      <c r="X43" s="768"/>
    </row>
    <row r="44" spans="1:24" s="769" customFormat="1" ht="21.75" customHeight="1">
      <c r="A44" s="792"/>
      <c r="B44" s="794" t="s">
        <v>2286</v>
      </c>
      <c r="C44" s="768"/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 t="s">
        <v>332</v>
      </c>
      <c r="S44" s="768"/>
      <c r="T44" s="768"/>
      <c r="U44" s="768"/>
      <c r="V44" s="768"/>
      <c r="W44" s="768"/>
      <c r="X44" s="768"/>
    </row>
    <row r="45" spans="1:24" s="769" customFormat="1" ht="21.75" customHeight="1">
      <c r="A45" s="792"/>
      <c r="B45" s="795" t="s">
        <v>2287</v>
      </c>
      <c r="C45" s="768"/>
      <c r="D45" s="76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</row>
    <row r="46" spans="1:24" s="769" customFormat="1" ht="21.75" customHeight="1">
      <c r="A46" s="792"/>
      <c r="B46" s="794" t="s">
        <v>2288</v>
      </c>
      <c r="C46" s="768"/>
      <c r="D46" s="768"/>
      <c r="E46" s="768"/>
      <c r="F46" s="768"/>
      <c r="G46" s="768"/>
      <c r="H46" s="768"/>
      <c r="I46" s="768"/>
      <c r="J46" s="768"/>
      <c r="K46" s="768"/>
      <c r="L46" s="768"/>
      <c r="M46" s="768"/>
      <c r="N46" s="768"/>
      <c r="O46" s="768"/>
      <c r="P46" s="768"/>
      <c r="Q46" s="768"/>
      <c r="R46" s="768" t="s">
        <v>332</v>
      </c>
      <c r="S46" s="768"/>
      <c r="T46" s="768"/>
      <c r="U46" s="768"/>
      <c r="V46" s="768"/>
      <c r="W46" s="768"/>
      <c r="X46" s="768"/>
    </row>
    <row r="47" spans="1:24" s="769" customFormat="1" ht="21.75" customHeight="1">
      <c r="A47" s="792"/>
      <c r="B47" s="795" t="s">
        <v>2289</v>
      </c>
      <c r="C47" s="768"/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/>
      <c r="X47" s="768"/>
    </row>
    <row r="48" spans="1:24" s="769" customFormat="1" ht="21.75" customHeight="1">
      <c r="A48" s="792"/>
      <c r="B48" s="796" t="s">
        <v>2290</v>
      </c>
      <c r="C48" s="768"/>
      <c r="D48" s="768"/>
      <c r="E48" s="768"/>
      <c r="F48" s="768"/>
      <c r="G48" s="768"/>
      <c r="H48" s="768"/>
      <c r="I48" s="768"/>
      <c r="J48" s="768"/>
      <c r="K48" s="768"/>
      <c r="L48" s="768"/>
      <c r="M48" s="768"/>
      <c r="N48" s="768"/>
      <c r="O48" s="768"/>
      <c r="P48" s="768"/>
      <c r="Q48" s="768"/>
      <c r="R48" s="768" t="s">
        <v>332</v>
      </c>
      <c r="S48" s="768"/>
      <c r="T48" s="768"/>
      <c r="U48" s="768"/>
      <c r="V48" s="768"/>
      <c r="W48" s="768"/>
      <c r="X48" s="768"/>
    </row>
    <row r="49" spans="1:24" s="769" customFormat="1" ht="21.75" customHeight="1">
      <c r="A49" s="792"/>
      <c r="B49" s="796" t="s">
        <v>2291</v>
      </c>
      <c r="C49" s="768"/>
      <c r="D49" s="768"/>
      <c r="E49" s="768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8"/>
      <c r="R49" s="768" t="s">
        <v>332</v>
      </c>
      <c r="S49" s="768"/>
      <c r="T49" s="768"/>
      <c r="U49" s="768"/>
      <c r="V49" s="768"/>
      <c r="W49" s="768"/>
      <c r="X49" s="768"/>
    </row>
    <row r="50" spans="1:24" s="769" customFormat="1" ht="21.75" customHeight="1">
      <c r="A50" s="792"/>
      <c r="B50" s="796" t="s">
        <v>2292</v>
      </c>
      <c r="C50" s="768"/>
      <c r="D50" s="768"/>
      <c r="E50" s="768"/>
      <c r="F50" s="768"/>
      <c r="G50" s="768"/>
      <c r="H50" s="768"/>
      <c r="I50" s="768"/>
      <c r="J50" s="768"/>
      <c r="K50" s="768"/>
      <c r="L50" s="768"/>
      <c r="M50" s="768"/>
      <c r="N50" s="768"/>
      <c r="O50" s="768"/>
      <c r="P50" s="768"/>
      <c r="Q50" s="768"/>
      <c r="R50" s="768"/>
      <c r="S50" s="768"/>
      <c r="T50" s="768"/>
      <c r="U50" s="768"/>
      <c r="V50" s="768"/>
      <c r="W50" s="768"/>
      <c r="X50" s="768"/>
    </row>
    <row r="51" spans="1:24" s="769" customFormat="1" ht="21.75" customHeight="1">
      <c r="A51" s="792"/>
      <c r="B51" s="797" t="s">
        <v>2293</v>
      </c>
      <c r="C51" s="768"/>
      <c r="D51" s="768"/>
      <c r="E51" s="768"/>
      <c r="F51" s="768"/>
      <c r="G51" s="768"/>
      <c r="H51" s="768"/>
      <c r="I51" s="768"/>
      <c r="J51" s="768"/>
      <c r="K51" s="768"/>
      <c r="L51" s="768"/>
      <c r="M51" s="768"/>
      <c r="N51" s="768"/>
      <c r="O51" s="768"/>
      <c r="P51" s="768"/>
      <c r="Q51" s="768"/>
      <c r="R51" s="768" t="s">
        <v>332</v>
      </c>
      <c r="S51" s="768"/>
      <c r="T51" s="768"/>
      <c r="U51" s="768"/>
      <c r="V51" s="768"/>
      <c r="W51" s="768"/>
      <c r="X51" s="768"/>
    </row>
    <row r="52" spans="1:24" s="769" customFormat="1" ht="21.75" customHeight="1">
      <c r="A52" s="792"/>
      <c r="B52" s="798" t="s">
        <v>2294</v>
      </c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68"/>
      <c r="O52" s="768"/>
      <c r="P52" s="768"/>
      <c r="Q52" s="768"/>
      <c r="R52" s="768"/>
      <c r="S52" s="768"/>
      <c r="T52" s="768" t="s">
        <v>332</v>
      </c>
      <c r="U52" s="768"/>
      <c r="V52" s="768"/>
      <c r="W52" s="768"/>
      <c r="X52" s="768"/>
    </row>
    <row r="53" spans="1:24" s="769" customFormat="1" ht="21.75" customHeight="1">
      <c r="A53" s="792"/>
      <c r="B53" s="798" t="s">
        <v>2295</v>
      </c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  <c r="U53" s="768"/>
      <c r="V53" s="768"/>
      <c r="W53" s="768"/>
      <c r="X53" s="768"/>
    </row>
    <row r="54" spans="1:24" s="769" customFormat="1" ht="21.75" customHeight="1">
      <c r="A54" s="792"/>
      <c r="B54" s="799" t="s">
        <v>2986</v>
      </c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768" t="s">
        <v>332</v>
      </c>
      <c r="U54" s="768"/>
      <c r="V54" s="768"/>
      <c r="W54" s="768"/>
      <c r="X54" s="768"/>
    </row>
    <row r="55" spans="1:24" s="769" customFormat="1" ht="21.75" customHeight="1">
      <c r="A55" s="792"/>
      <c r="B55" s="799" t="s">
        <v>2295</v>
      </c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8"/>
      <c r="X55" s="768"/>
    </row>
    <row r="56" spans="1:24" s="769" customFormat="1" ht="21.75" customHeight="1">
      <c r="A56" s="792"/>
      <c r="B56" s="800" t="s">
        <v>2987</v>
      </c>
      <c r="C56" s="768"/>
      <c r="D56" s="768"/>
      <c r="E56" s="768"/>
      <c r="F56" s="768"/>
      <c r="G56" s="768"/>
      <c r="H56" s="768"/>
      <c r="I56" s="768"/>
      <c r="J56" s="768"/>
      <c r="K56" s="768"/>
      <c r="L56" s="768"/>
      <c r="M56" s="768"/>
      <c r="N56" s="768"/>
      <c r="O56" s="768"/>
      <c r="P56" s="768"/>
      <c r="Q56" s="768"/>
      <c r="R56" s="768"/>
      <c r="S56" s="768"/>
      <c r="T56" s="768" t="s">
        <v>332</v>
      </c>
      <c r="U56" s="768"/>
      <c r="V56" s="768"/>
      <c r="W56" s="768"/>
      <c r="X56" s="768"/>
    </row>
    <row r="57" spans="1:24" s="769" customFormat="1" ht="21.75" customHeight="1">
      <c r="A57" s="792"/>
      <c r="B57" s="796" t="s">
        <v>2988</v>
      </c>
      <c r="C57" s="768"/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8"/>
      <c r="T57" s="768"/>
      <c r="U57" s="768"/>
      <c r="V57" s="768"/>
      <c r="W57" s="768"/>
      <c r="X57" s="768"/>
    </row>
    <row r="58" spans="1:24" s="769" customFormat="1" ht="21.75" customHeight="1">
      <c r="A58" s="792"/>
      <c r="B58" s="796" t="s">
        <v>2989</v>
      </c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 t="s">
        <v>332</v>
      </c>
      <c r="U58" s="768"/>
      <c r="V58" s="768"/>
      <c r="W58" s="768"/>
      <c r="X58" s="768"/>
    </row>
    <row r="59" spans="1:24" s="769" customFormat="1" ht="21.75" customHeight="1">
      <c r="A59" s="792"/>
      <c r="B59" s="796" t="s">
        <v>2990</v>
      </c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8"/>
      <c r="U59" s="768"/>
      <c r="V59" s="768"/>
      <c r="W59" s="768"/>
      <c r="X59" s="768"/>
    </row>
    <row r="60" spans="1:24" s="769" customFormat="1" ht="21" customHeight="1">
      <c r="A60" s="801"/>
      <c r="B60" s="802" t="s">
        <v>2991</v>
      </c>
      <c r="C60" s="768"/>
      <c r="D60" s="768"/>
      <c r="E60" s="768"/>
      <c r="F60" s="768"/>
      <c r="G60" s="768"/>
      <c r="H60" s="768"/>
      <c r="I60" s="768"/>
      <c r="J60" s="768" t="s">
        <v>330</v>
      </c>
      <c r="K60" s="768"/>
      <c r="L60" s="768"/>
      <c r="M60" s="768"/>
      <c r="N60" s="768" t="s">
        <v>332</v>
      </c>
      <c r="O60" s="768" t="s">
        <v>332</v>
      </c>
      <c r="P60" s="768" t="s">
        <v>332</v>
      </c>
      <c r="Q60" s="768" t="s">
        <v>332</v>
      </c>
      <c r="R60" s="768" t="s">
        <v>332</v>
      </c>
      <c r="S60" s="768" t="s">
        <v>332</v>
      </c>
      <c r="T60" s="768" t="s">
        <v>332</v>
      </c>
      <c r="U60" s="768" t="s">
        <v>332</v>
      </c>
      <c r="V60" s="768" t="s">
        <v>332</v>
      </c>
      <c r="W60" s="768" t="s">
        <v>332</v>
      </c>
      <c r="X60" s="768" t="s">
        <v>332</v>
      </c>
    </row>
    <row r="61" spans="1:24" s="769" customFormat="1" ht="19.5" customHeight="1">
      <c r="A61" s="803" t="s">
        <v>3121</v>
      </c>
      <c r="B61" s="789" t="s">
        <v>2992</v>
      </c>
      <c r="C61" s="768"/>
      <c r="D61" s="768"/>
      <c r="E61" s="768" t="s">
        <v>330</v>
      </c>
      <c r="F61" s="768"/>
      <c r="G61" s="768"/>
      <c r="H61" s="768"/>
      <c r="I61" s="768"/>
      <c r="J61" s="768"/>
      <c r="K61" s="768"/>
      <c r="L61" s="768"/>
      <c r="M61" s="768"/>
      <c r="O61" s="768"/>
      <c r="P61" s="768"/>
      <c r="Q61" s="768"/>
      <c r="R61" s="768"/>
      <c r="S61" s="768"/>
      <c r="T61" s="768" t="s">
        <v>332</v>
      </c>
      <c r="U61" s="768"/>
      <c r="V61" s="768"/>
      <c r="W61" s="768"/>
      <c r="X61" s="768"/>
    </row>
    <row r="62" spans="1:24" s="769" customFormat="1" ht="19.5" customHeight="1">
      <c r="A62" s="792"/>
      <c r="B62" s="789" t="s">
        <v>1351</v>
      </c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  <c r="W62" s="768"/>
      <c r="X62" s="768"/>
    </row>
    <row r="63" spans="1:24" s="769" customFormat="1" ht="19.5" customHeight="1">
      <c r="A63" s="792"/>
      <c r="B63" s="804" t="s">
        <v>2993</v>
      </c>
      <c r="C63" s="768"/>
      <c r="D63" s="768"/>
      <c r="E63" s="768"/>
      <c r="F63" s="768"/>
      <c r="G63" s="768"/>
      <c r="H63" s="768"/>
      <c r="I63" s="768"/>
      <c r="J63" s="768"/>
      <c r="K63" s="768"/>
      <c r="L63" s="768"/>
      <c r="M63" s="768"/>
      <c r="N63" s="768" t="s">
        <v>332</v>
      </c>
      <c r="O63" s="768"/>
      <c r="P63" s="768"/>
      <c r="Q63" s="768"/>
      <c r="R63" s="768"/>
      <c r="S63" s="768"/>
      <c r="T63" s="768"/>
      <c r="U63" s="768"/>
      <c r="V63" s="768"/>
      <c r="W63" s="768"/>
      <c r="X63" s="768"/>
    </row>
    <row r="64" spans="1:24" s="769" customFormat="1" ht="19.5" customHeight="1">
      <c r="A64" s="792"/>
      <c r="B64" s="804" t="s">
        <v>2994</v>
      </c>
      <c r="C64" s="768"/>
      <c r="D64" s="768"/>
      <c r="E64" s="768"/>
      <c r="F64" s="768"/>
      <c r="G64" s="768"/>
      <c r="H64" s="768"/>
      <c r="I64" s="768"/>
      <c r="J64" s="768"/>
      <c r="K64" s="768"/>
      <c r="L64" s="768"/>
      <c r="M64" s="768"/>
      <c r="N64" s="768"/>
      <c r="O64" s="768"/>
      <c r="P64" s="768"/>
      <c r="Q64" s="768"/>
      <c r="R64" s="768"/>
      <c r="S64" s="768"/>
      <c r="T64" s="768"/>
      <c r="U64" s="768"/>
      <c r="V64" s="768"/>
      <c r="W64" s="768"/>
      <c r="X64" s="768"/>
    </row>
    <row r="65" spans="1:24" s="769" customFormat="1" ht="19.5" customHeight="1">
      <c r="A65" s="792"/>
      <c r="B65" s="804" t="s">
        <v>2995</v>
      </c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 t="s">
        <v>332</v>
      </c>
      <c r="O65" s="768"/>
      <c r="P65" s="768"/>
      <c r="Q65" s="768"/>
      <c r="R65" s="768"/>
      <c r="S65" s="768"/>
      <c r="T65" s="768"/>
      <c r="U65" s="768"/>
      <c r="V65" s="768"/>
      <c r="W65" s="768"/>
      <c r="X65" s="768"/>
    </row>
    <row r="66" spans="1:24" s="769" customFormat="1" ht="19.5" customHeight="1">
      <c r="A66" s="792"/>
      <c r="B66" s="769" t="s">
        <v>2996</v>
      </c>
      <c r="C66" s="768"/>
      <c r="D66" s="768"/>
      <c r="E66" s="768"/>
      <c r="F66" s="768"/>
      <c r="G66" s="768"/>
      <c r="H66" s="768"/>
      <c r="I66" s="768"/>
      <c r="J66" s="768"/>
      <c r="K66" s="768"/>
      <c r="L66" s="768"/>
      <c r="M66" s="768"/>
      <c r="N66" s="768"/>
      <c r="O66" s="768"/>
      <c r="P66" s="768"/>
      <c r="Q66" s="768"/>
      <c r="R66" s="768"/>
      <c r="S66" s="768"/>
      <c r="T66" s="768"/>
      <c r="U66" s="768"/>
      <c r="V66" s="768"/>
      <c r="W66" s="768"/>
      <c r="X66" s="768"/>
    </row>
    <row r="67" spans="1:24" s="769" customFormat="1" ht="19.5" customHeight="1">
      <c r="A67" s="792"/>
      <c r="B67" s="804" t="s">
        <v>2997</v>
      </c>
      <c r="C67" s="768"/>
      <c r="D67" s="768"/>
      <c r="E67" s="768"/>
      <c r="F67" s="768"/>
      <c r="G67" s="768"/>
      <c r="H67" s="768"/>
      <c r="I67" s="768"/>
      <c r="J67" s="768"/>
      <c r="K67" s="768"/>
      <c r="L67" s="768"/>
      <c r="M67" s="768"/>
      <c r="N67" s="768" t="s">
        <v>332</v>
      </c>
      <c r="O67" s="768"/>
      <c r="P67" s="768"/>
      <c r="Q67" s="768"/>
      <c r="R67" s="768"/>
      <c r="S67" s="768"/>
      <c r="T67" s="768"/>
      <c r="U67" s="768"/>
      <c r="V67" s="768"/>
      <c r="W67" s="768"/>
      <c r="X67" s="768"/>
    </row>
    <row r="68" spans="1:24" s="769" customFormat="1" ht="19.5" customHeight="1">
      <c r="A68" s="792"/>
      <c r="B68" s="26" t="s">
        <v>2998</v>
      </c>
      <c r="C68" s="768"/>
      <c r="D68" s="768"/>
      <c r="E68" s="768"/>
      <c r="F68" s="768"/>
      <c r="G68" s="768"/>
      <c r="H68" s="768"/>
      <c r="I68" s="768"/>
      <c r="J68" s="768"/>
      <c r="K68" s="768"/>
      <c r="L68" s="768"/>
      <c r="M68" s="768"/>
      <c r="N68" s="768" t="s">
        <v>332</v>
      </c>
      <c r="O68" s="768"/>
      <c r="P68" s="768"/>
      <c r="Q68" s="768"/>
      <c r="R68" s="768"/>
      <c r="S68" s="768"/>
      <c r="T68" s="768" t="s">
        <v>332</v>
      </c>
      <c r="U68" s="768"/>
      <c r="V68" s="768"/>
      <c r="W68" s="768"/>
      <c r="X68" s="768"/>
    </row>
    <row r="69" spans="1:24" s="769" customFormat="1" ht="19.5" customHeight="1">
      <c r="A69" s="792"/>
      <c r="B69" s="26" t="s">
        <v>2999</v>
      </c>
      <c r="C69" s="768"/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768"/>
      <c r="O69" s="768"/>
      <c r="P69" s="768"/>
      <c r="Q69" s="768"/>
      <c r="R69" s="768"/>
      <c r="S69" s="768"/>
      <c r="T69" s="768"/>
      <c r="U69" s="768"/>
      <c r="V69" s="768"/>
      <c r="W69" s="768"/>
      <c r="X69" s="768"/>
    </row>
    <row r="70" spans="1:24" s="769" customFormat="1" ht="19.5" customHeight="1">
      <c r="A70" s="792"/>
      <c r="B70" s="789" t="s">
        <v>3000</v>
      </c>
      <c r="C70" s="768"/>
      <c r="D70" s="768"/>
      <c r="E70" s="768" t="s">
        <v>330</v>
      </c>
      <c r="F70" s="768"/>
      <c r="G70" s="768"/>
      <c r="H70" s="768"/>
      <c r="I70" s="768"/>
      <c r="J70" s="768"/>
      <c r="K70" s="768"/>
      <c r="L70" s="768"/>
      <c r="M70" s="768"/>
      <c r="N70" s="768"/>
      <c r="O70" s="768"/>
      <c r="P70" s="768"/>
      <c r="Q70" s="768"/>
      <c r="R70" s="768"/>
      <c r="S70" s="768"/>
      <c r="T70" s="768"/>
      <c r="U70" s="768"/>
      <c r="V70" s="768"/>
      <c r="W70" s="768"/>
      <c r="X70" s="768"/>
    </row>
    <row r="71" spans="1:24" s="769" customFormat="1" ht="19.5" customHeight="1">
      <c r="A71" s="792"/>
      <c r="B71" s="790" t="s">
        <v>3001</v>
      </c>
      <c r="C71" s="768"/>
      <c r="D71" s="768"/>
      <c r="F71" s="768"/>
      <c r="G71" s="768"/>
      <c r="H71" s="768"/>
      <c r="I71" s="768"/>
      <c r="J71" s="768"/>
      <c r="K71" s="768"/>
      <c r="L71" s="768"/>
      <c r="M71" s="768"/>
      <c r="N71" s="768"/>
      <c r="P71" s="774"/>
      <c r="R71" s="774"/>
      <c r="T71" s="774"/>
      <c r="U71" s="774"/>
      <c r="V71" s="774"/>
      <c r="X71" s="774"/>
    </row>
    <row r="72" spans="1:24" s="769" customFormat="1" ht="19.5" customHeight="1">
      <c r="A72" s="792"/>
      <c r="B72" s="805" t="s">
        <v>3002</v>
      </c>
      <c r="C72" s="768"/>
      <c r="D72" s="768"/>
      <c r="E72" s="774"/>
      <c r="F72" s="768"/>
      <c r="G72" s="768"/>
      <c r="H72" s="768"/>
      <c r="I72" s="768"/>
      <c r="J72" s="768"/>
      <c r="K72" s="768"/>
      <c r="L72" s="768"/>
      <c r="M72" s="768"/>
      <c r="N72" s="768"/>
      <c r="O72" s="768" t="s">
        <v>332</v>
      </c>
      <c r="P72" s="768"/>
      <c r="Q72" s="768"/>
      <c r="R72" s="768"/>
      <c r="S72" s="768" t="s">
        <v>332</v>
      </c>
      <c r="U72" s="768" t="s">
        <v>332</v>
      </c>
      <c r="V72" s="768"/>
      <c r="W72" s="768"/>
      <c r="X72" s="768" t="s">
        <v>332</v>
      </c>
    </row>
    <row r="73" spans="1:24" s="769" customFormat="1" ht="19.5" customHeight="1">
      <c r="A73" s="792"/>
      <c r="B73" s="805" t="s">
        <v>3003</v>
      </c>
      <c r="C73" s="768"/>
      <c r="D73" s="768"/>
      <c r="F73" s="768"/>
      <c r="G73" s="768"/>
      <c r="H73" s="768"/>
      <c r="I73" s="768"/>
      <c r="J73" s="768"/>
      <c r="K73" s="768"/>
      <c r="L73" s="768"/>
      <c r="M73" s="768"/>
      <c r="N73" s="768"/>
      <c r="O73" s="768"/>
      <c r="P73" s="768"/>
      <c r="Q73" s="768"/>
      <c r="R73" s="768"/>
      <c r="S73" s="768"/>
      <c r="T73" s="768"/>
      <c r="U73" s="768"/>
      <c r="V73" s="768"/>
      <c r="W73" s="768"/>
      <c r="X73" s="768"/>
    </row>
    <row r="74" spans="1:24" s="769" customFormat="1" ht="19.5" customHeight="1">
      <c r="A74" s="792"/>
      <c r="B74" s="805" t="s">
        <v>3004</v>
      </c>
      <c r="C74" s="768"/>
      <c r="D74" s="768"/>
      <c r="E74" s="774"/>
      <c r="F74" s="768"/>
      <c r="G74" s="768"/>
      <c r="H74" s="768"/>
      <c r="I74" s="768"/>
      <c r="J74" s="768"/>
      <c r="K74" s="768"/>
      <c r="L74" s="768"/>
      <c r="M74" s="768"/>
      <c r="N74" s="768"/>
      <c r="O74" s="768" t="s">
        <v>332</v>
      </c>
      <c r="P74" s="768"/>
      <c r="Q74" s="768"/>
      <c r="R74" s="768"/>
      <c r="S74" s="768"/>
      <c r="T74" s="768"/>
      <c r="U74" s="768"/>
      <c r="V74" s="768"/>
      <c r="W74" s="768"/>
      <c r="X74" s="768"/>
    </row>
    <row r="75" spans="1:24" s="769" customFormat="1" ht="19.5" customHeight="1">
      <c r="A75" s="792"/>
      <c r="B75" s="805" t="s">
        <v>3005</v>
      </c>
      <c r="C75" s="768"/>
      <c r="D75" s="768"/>
      <c r="F75" s="768"/>
      <c r="G75" s="768"/>
      <c r="H75" s="768"/>
      <c r="I75" s="768"/>
      <c r="J75" s="768"/>
      <c r="K75" s="768"/>
      <c r="L75" s="768"/>
      <c r="M75" s="768"/>
      <c r="N75" s="768"/>
      <c r="O75" s="768"/>
      <c r="P75" s="768"/>
      <c r="Q75" s="768"/>
      <c r="R75" s="768"/>
      <c r="S75" s="768"/>
      <c r="T75" s="768"/>
      <c r="U75" s="768"/>
      <c r="V75" s="768"/>
      <c r="W75" s="768"/>
      <c r="X75" s="768"/>
    </row>
    <row r="76" spans="1:24" s="769" customFormat="1" ht="19.5" customHeight="1">
      <c r="A76" s="792"/>
      <c r="B76" s="790" t="s">
        <v>3006</v>
      </c>
      <c r="C76" s="768"/>
      <c r="D76" s="768"/>
      <c r="E76" s="768" t="s">
        <v>330</v>
      </c>
      <c r="F76" s="768"/>
      <c r="G76" s="768"/>
      <c r="H76" s="768"/>
      <c r="I76" s="768"/>
      <c r="J76" s="768"/>
      <c r="K76" s="768"/>
      <c r="L76" s="768"/>
      <c r="M76" s="768"/>
      <c r="N76" s="768"/>
      <c r="O76" s="768"/>
      <c r="P76" s="768"/>
      <c r="Q76" s="768"/>
      <c r="R76" s="768"/>
      <c r="S76" s="768"/>
      <c r="T76" s="768"/>
      <c r="U76" s="768"/>
      <c r="V76" s="768"/>
      <c r="W76" s="768"/>
      <c r="X76" s="768"/>
    </row>
    <row r="77" spans="1:24" s="769" customFormat="1" ht="19.5" customHeight="1">
      <c r="A77" s="792"/>
      <c r="B77" s="26" t="s">
        <v>3007</v>
      </c>
      <c r="C77" s="768"/>
      <c r="D77" s="768"/>
      <c r="E77" s="774"/>
      <c r="F77" s="768"/>
      <c r="G77" s="768"/>
      <c r="H77" s="768"/>
      <c r="I77" s="768"/>
      <c r="J77" s="768"/>
      <c r="K77" s="768"/>
      <c r="L77" s="768"/>
      <c r="M77" s="768"/>
      <c r="N77" s="768"/>
      <c r="O77" s="768" t="s">
        <v>332</v>
      </c>
      <c r="P77" s="768"/>
      <c r="Q77" s="768"/>
      <c r="R77" s="768"/>
      <c r="S77" s="768"/>
      <c r="T77" s="768"/>
      <c r="U77" s="768"/>
      <c r="V77" s="768"/>
      <c r="W77" s="768"/>
      <c r="X77" s="768"/>
    </row>
    <row r="78" spans="1:24" s="769" customFormat="1" ht="19.5" customHeight="1">
      <c r="A78" s="792"/>
      <c r="B78" s="26" t="s">
        <v>3008</v>
      </c>
      <c r="C78" s="768"/>
      <c r="D78" s="768"/>
      <c r="E78" s="774"/>
      <c r="F78" s="768"/>
      <c r="G78" s="768"/>
      <c r="H78" s="768"/>
      <c r="I78" s="768"/>
      <c r="J78" s="768"/>
      <c r="K78" s="768"/>
      <c r="L78" s="768"/>
      <c r="M78" s="768"/>
      <c r="N78" s="768"/>
      <c r="O78" s="768"/>
      <c r="P78" s="768"/>
      <c r="Q78" s="768"/>
      <c r="R78" s="768"/>
      <c r="S78" s="768" t="s">
        <v>332</v>
      </c>
      <c r="T78" s="768" t="s">
        <v>332</v>
      </c>
      <c r="U78" s="768"/>
      <c r="V78" s="768"/>
      <c r="W78" s="768"/>
      <c r="X78" s="768"/>
    </row>
    <row r="79" spans="1:24" s="769" customFormat="1" ht="19.5" customHeight="1">
      <c r="A79" s="792"/>
      <c r="B79" s="26" t="s">
        <v>3009</v>
      </c>
      <c r="C79" s="768"/>
      <c r="D79" s="768"/>
      <c r="E79" s="774"/>
      <c r="F79" s="768"/>
      <c r="G79" s="768"/>
      <c r="H79" s="768"/>
      <c r="I79" s="768"/>
      <c r="J79" s="768"/>
      <c r="K79" s="768"/>
      <c r="L79" s="768"/>
      <c r="M79" s="768"/>
      <c r="N79" s="768"/>
      <c r="O79" s="768" t="s">
        <v>332</v>
      </c>
      <c r="P79" s="768"/>
      <c r="Q79" s="768"/>
      <c r="R79" s="768"/>
      <c r="S79" s="768"/>
      <c r="T79" s="768"/>
      <c r="U79" s="768"/>
      <c r="V79" s="768"/>
      <c r="W79" s="768"/>
      <c r="X79" s="768"/>
    </row>
    <row r="80" spans="1:24" s="769" customFormat="1" ht="19.5" customHeight="1">
      <c r="A80" s="792"/>
      <c r="B80" s="26" t="s">
        <v>3010</v>
      </c>
      <c r="C80" s="768"/>
      <c r="D80" s="768"/>
      <c r="E80" s="774"/>
      <c r="F80" s="768"/>
      <c r="G80" s="768"/>
      <c r="H80" s="768"/>
      <c r="I80" s="768"/>
      <c r="J80" s="768"/>
      <c r="K80" s="768"/>
      <c r="L80" s="768"/>
      <c r="M80" s="768"/>
      <c r="N80" s="768"/>
      <c r="O80" s="768"/>
      <c r="P80" s="768"/>
      <c r="Q80" s="768"/>
      <c r="R80" s="768"/>
      <c r="S80" s="768"/>
      <c r="T80" s="768" t="s">
        <v>332</v>
      </c>
      <c r="U80" s="768"/>
      <c r="V80" s="768"/>
      <c r="W80" s="768"/>
      <c r="X80" s="768"/>
    </row>
    <row r="81" spans="1:24" s="769" customFormat="1" ht="19.5" customHeight="1">
      <c r="A81" s="792"/>
      <c r="B81" s="789" t="s">
        <v>3011</v>
      </c>
      <c r="C81" s="768"/>
      <c r="D81" s="768"/>
      <c r="E81" s="774"/>
      <c r="F81" s="768"/>
      <c r="G81" s="768"/>
      <c r="H81" s="768"/>
      <c r="I81" s="768"/>
      <c r="J81" s="768"/>
      <c r="K81" s="768"/>
      <c r="L81" s="768" t="s">
        <v>332</v>
      </c>
      <c r="M81" s="768"/>
      <c r="N81" s="768"/>
      <c r="O81" s="768"/>
      <c r="P81" s="768"/>
      <c r="Q81" s="768"/>
      <c r="R81" s="768"/>
      <c r="S81" s="768"/>
      <c r="T81" s="768"/>
      <c r="U81" s="768"/>
      <c r="V81" s="768"/>
      <c r="W81" s="768"/>
      <c r="X81" s="768"/>
    </row>
    <row r="82" spans="1:24" s="769" customFormat="1" ht="19.5" customHeight="1">
      <c r="A82" s="792"/>
      <c r="B82" s="776" t="s">
        <v>3012</v>
      </c>
      <c r="C82" s="768"/>
      <c r="D82" s="768"/>
      <c r="E82" s="774"/>
      <c r="F82" s="768"/>
      <c r="G82" s="768"/>
      <c r="H82" s="768"/>
      <c r="I82" s="768"/>
      <c r="J82" s="768"/>
      <c r="K82" s="768"/>
      <c r="L82" s="768"/>
      <c r="M82" s="768"/>
      <c r="N82" s="768"/>
      <c r="O82" s="768"/>
      <c r="P82" s="768"/>
      <c r="Q82" s="768"/>
      <c r="R82" s="768"/>
      <c r="S82" s="768"/>
      <c r="T82" s="768"/>
      <c r="U82" s="768"/>
      <c r="V82" s="768"/>
      <c r="W82" s="768"/>
      <c r="X82" s="768"/>
    </row>
    <row r="83" spans="1:24" s="769" customFormat="1" ht="19.5" customHeight="1">
      <c r="A83" s="792"/>
      <c r="B83" s="91" t="s">
        <v>3013</v>
      </c>
      <c r="C83" s="768"/>
      <c r="D83" s="768"/>
      <c r="E83" s="774"/>
      <c r="F83" s="768"/>
      <c r="G83" s="768"/>
      <c r="H83" s="768"/>
      <c r="I83" s="768"/>
      <c r="J83" s="768"/>
      <c r="K83" s="768"/>
      <c r="L83" s="768"/>
      <c r="M83" s="768"/>
      <c r="N83" s="768"/>
      <c r="O83" s="768"/>
      <c r="P83" s="768"/>
      <c r="Q83" s="768" t="s">
        <v>332</v>
      </c>
      <c r="R83" s="768"/>
      <c r="S83" s="768"/>
      <c r="T83" s="768"/>
      <c r="U83" s="768"/>
      <c r="V83" s="768"/>
      <c r="W83" s="768"/>
      <c r="X83" s="768"/>
    </row>
    <row r="84" spans="1:24" s="769" customFormat="1" ht="19.5" customHeight="1">
      <c r="A84" s="792"/>
      <c r="B84" s="91" t="s">
        <v>3014</v>
      </c>
      <c r="C84" s="768"/>
      <c r="D84" s="768"/>
      <c r="E84" s="774"/>
      <c r="F84" s="768"/>
      <c r="G84" s="768"/>
      <c r="H84" s="768"/>
      <c r="I84" s="768"/>
      <c r="J84" s="768"/>
      <c r="K84" s="768"/>
      <c r="L84" s="768"/>
      <c r="M84" s="768"/>
      <c r="N84" s="768"/>
      <c r="O84" s="768"/>
      <c r="P84" s="768"/>
      <c r="Q84" s="768"/>
      <c r="R84" s="768"/>
      <c r="S84" s="768"/>
      <c r="T84" s="768"/>
      <c r="U84" s="768"/>
      <c r="V84" s="768"/>
      <c r="W84" s="768"/>
      <c r="X84" s="768"/>
    </row>
    <row r="85" spans="1:24" s="769" customFormat="1" ht="19.5" customHeight="1">
      <c r="A85" s="792"/>
      <c r="B85" s="91" t="s">
        <v>3015</v>
      </c>
      <c r="C85" s="768"/>
      <c r="D85" s="768"/>
      <c r="E85" s="768"/>
      <c r="F85" s="768"/>
      <c r="G85" s="768"/>
      <c r="H85" s="768"/>
      <c r="I85" s="768"/>
      <c r="J85" s="768"/>
      <c r="K85" s="768"/>
      <c r="L85" s="768"/>
      <c r="M85" s="768"/>
      <c r="N85" s="768"/>
      <c r="O85" s="768"/>
      <c r="P85" s="768"/>
      <c r="Q85" s="768"/>
      <c r="R85" s="768" t="s">
        <v>332</v>
      </c>
      <c r="S85" s="768"/>
      <c r="T85" s="768"/>
      <c r="U85" s="768"/>
      <c r="V85" s="768"/>
      <c r="W85" s="768"/>
      <c r="X85" s="768"/>
    </row>
    <row r="86" spans="1:24" s="769" customFormat="1" ht="19.5" customHeight="1">
      <c r="A86" s="792"/>
      <c r="B86" s="91" t="s">
        <v>3016</v>
      </c>
      <c r="C86" s="768"/>
      <c r="D86" s="768"/>
      <c r="E86" s="768"/>
      <c r="F86" s="768"/>
      <c r="G86" s="768"/>
      <c r="H86" s="768"/>
      <c r="I86" s="768"/>
      <c r="J86" s="768"/>
      <c r="K86" s="768"/>
      <c r="L86" s="768"/>
      <c r="M86" s="768"/>
      <c r="N86" s="768"/>
      <c r="O86" s="768"/>
      <c r="P86" s="768"/>
      <c r="Q86" s="768"/>
      <c r="R86" s="768" t="s">
        <v>332</v>
      </c>
      <c r="S86" s="768"/>
      <c r="T86" s="768"/>
      <c r="U86" s="768"/>
      <c r="V86" s="768"/>
      <c r="W86" s="768"/>
      <c r="X86" s="768"/>
    </row>
    <row r="87" spans="1:24" s="769" customFormat="1" ht="19.5" customHeight="1">
      <c r="A87" s="792"/>
      <c r="B87" s="91" t="s">
        <v>3017</v>
      </c>
      <c r="C87" s="768"/>
      <c r="D87" s="768"/>
      <c r="E87" s="768"/>
      <c r="F87" s="768"/>
      <c r="G87" s="768"/>
      <c r="H87" s="768"/>
      <c r="I87" s="768"/>
      <c r="J87" s="768"/>
      <c r="K87" s="768"/>
      <c r="L87" s="768"/>
      <c r="M87" s="768"/>
      <c r="N87" s="768"/>
      <c r="O87" s="768"/>
      <c r="P87" s="768"/>
      <c r="Q87" s="768"/>
      <c r="R87" s="768"/>
      <c r="S87" s="768"/>
      <c r="T87" s="768"/>
      <c r="U87" s="768"/>
      <c r="V87" s="768"/>
      <c r="W87" s="768"/>
      <c r="X87" s="768"/>
    </row>
    <row r="88" spans="1:24" s="769" customFormat="1" ht="19.5" customHeight="1">
      <c r="A88" s="806"/>
      <c r="B88" s="774"/>
      <c r="C88" s="768"/>
      <c r="D88" s="768"/>
      <c r="E88" s="768"/>
      <c r="F88" s="768"/>
      <c r="G88" s="768"/>
      <c r="H88" s="768"/>
      <c r="I88" s="768"/>
      <c r="J88" s="768"/>
      <c r="K88" s="768"/>
      <c r="L88" s="768"/>
      <c r="M88" s="768"/>
      <c r="N88" s="768"/>
      <c r="O88" s="768"/>
      <c r="P88" s="768"/>
      <c r="Q88" s="768"/>
      <c r="R88" s="768"/>
      <c r="S88" s="768"/>
      <c r="T88" s="768"/>
      <c r="U88" s="768"/>
      <c r="V88" s="768"/>
      <c r="W88" s="768"/>
      <c r="X88" s="768"/>
    </row>
    <row r="89" spans="1:24" s="808" customFormat="1" ht="19.5" customHeight="1">
      <c r="A89" s="766" t="s">
        <v>26</v>
      </c>
      <c r="B89" s="789" t="s">
        <v>3018</v>
      </c>
      <c r="C89" s="807"/>
      <c r="D89" s="807"/>
      <c r="E89" s="807" t="s">
        <v>330</v>
      </c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</row>
    <row r="90" spans="1:24" s="808" customFormat="1" ht="21.75" customHeight="1">
      <c r="A90" s="809" t="s">
        <v>671</v>
      </c>
      <c r="B90" s="790" t="s">
        <v>2256</v>
      </c>
      <c r="C90" s="810"/>
      <c r="D90" s="810"/>
      <c r="E90" s="810"/>
      <c r="F90" s="810"/>
      <c r="G90" s="810"/>
      <c r="H90" s="810"/>
      <c r="I90" s="810"/>
      <c r="J90" s="810"/>
      <c r="K90" s="810"/>
      <c r="L90" s="810"/>
      <c r="M90" s="810"/>
      <c r="N90" s="810"/>
      <c r="O90" s="810"/>
      <c r="P90" s="810"/>
      <c r="Q90" s="810"/>
      <c r="R90" s="810"/>
      <c r="S90" s="810"/>
      <c r="T90" s="810"/>
      <c r="U90" s="810"/>
      <c r="V90" s="810"/>
      <c r="W90" s="810"/>
      <c r="X90" s="810"/>
    </row>
    <row r="91" spans="1:24" s="808" customFormat="1" ht="21" customHeight="1">
      <c r="A91" s="809"/>
      <c r="B91" s="805" t="s">
        <v>3019</v>
      </c>
      <c r="C91" s="810"/>
      <c r="D91" s="810"/>
      <c r="E91" s="810"/>
      <c r="F91" s="810"/>
      <c r="G91" s="810"/>
      <c r="H91" s="810"/>
      <c r="I91" s="810"/>
      <c r="J91" s="810"/>
      <c r="K91" s="810"/>
      <c r="L91" s="810"/>
      <c r="M91" s="810"/>
      <c r="N91" s="810" t="s">
        <v>332</v>
      </c>
      <c r="O91" s="810" t="s">
        <v>332</v>
      </c>
      <c r="P91" s="810"/>
      <c r="Q91" s="810"/>
      <c r="R91" s="810"/>
      <c r="S91" s="810" t="s">
        <v>332</v>
      </c>
      <c r="T91" s="807" t="s">
        <v>332</v>
      </c>
      <c r="U91" s="810"/>
      <c r="V91" s="810"/>
      <c r="W91" s="810"/>
      <c r="X91" s="810"/>
    </row>
    <row r="92" spans="1:24" s="808" customFormat="1" ht="21" customHeight="1">
      <c r="A92" s="809"/>
      <c r="B92" s="805" t="s">
        <v>3020</v>
      </c>
      <c r="C92" s="810"/>
      <c r="D92" s="810"/>
      <c r="E92" s="810"/>
      <c r="F92" s="810"/>
      <c r="G92" s="810"/>
      <c r="H92" s="810"/>
      <c r="I92" s="810"/>
      <c r="J92" s="810"/>
      <c r="K92" s="810"/>
      <c r="L92" s="810"/>
      <c r="M92" s="810"/>
      <c r="N92" s="810"/>
      <c r="O92" s="810"/>
      <c r="P92" s="810"/>
      <c r="Q92" s="810"/>
      <c r="R92" s="810"/>
      <c r="S92" s="810"/>
      <c r="T92" s="807"/>
      <c r="U92" s="810"/>
      <c r="V92" s="810"/>
      <c r="W92" s="810"/>
      <c r="X92" s="810"/>
    </row>
    <row r="93" spans="1:24" s="808" customFormat="1" ht="21" customHeight="1">
      <c r="A93" s="809"/>
      <c r="B93" s="805" t="s">
        <v>3021</v>
      </c>
      <c r="C93" s="810"/>
      <c r="D93" s="810"/>
      <c r="E93" s="810"/>
      <c r="F93" s="810"/>
      <c r="G93" s="810"/>
      <c r="H93" s="810"/>
      <c r="I93" s="810"/>
      <c r="J93" s="810"/>
      <c r="K93" s="810"/>
      <c r="L93" s="810"/>
      <c r="M93" s="810"/>
      <c r="N93" s="810" t="s">
        <v>332</v>
      </c>
      <c r="O93" s="810" t="s">
        <v>332</v>
      </c>
      <c r="P93" s="810"/>
      <c r="Q93" s="810"/>
      <c r="R93" s="810"/>
      <c r="S93" s="810"/>
      <c r="T93" s="807" t="s">
        <v>332</v>
      </c>
      <c r="U93" s="810"/>
      <c r="V93" s="810"/>
      <c r="W93" s="810"/>
      <c r="X93" s="810"/>
    </row>
    <row r="94" spans="1:24" s="808" customFormat="1" ht="21" customHeight="1">
      <c r="A94" s="809"/>
      <c r="B94" s="26" t="s">
        <v>3022</v>
      </c>
      <c r="C94" s="810"/>
      <c r="D94" s="810"/>
      <c r="E94" s="810"/>
      <c r="F94" s="810"/>
      <c r="G94" s="810"/>
      <c r="H94" s="810"/>
      <c r="I94" s="810"/>
      <c r="J94" s="810"/>
      <c r="K94" s="810"/>
      <c r="L94" s="810"/>
      <c r="M94" s="810"/>
      <c r="N94" s="810"/>
      <c r="O94" s="810"/>
      <c r="P94" s="810"/>
      <c r="Q94" s="810"/>
      <c r="R94" s="810"/>
      <c r="S94" s="810"/>
      <c r="T94" s="810"/>
      <c r="U94" s="810"/>
      <c r="V94" s="810"/>
      <c r="W94" s="810"/>
      <c r="X94" s="810"/>
    </row>
    <row r="95" spans="1:24" s="808" customFormat="1" ht="21" customHeight="1">
      <c r="A95" s="809"/>
      <c r="B95" s="805" t="s">
        <v>3023</v>
      </c>
      <c r="C95" s="810"/>
      <c r="D95" s="810"/>
      <c r="E95" s="810"/>
      <c r="F95" s="810"/>
      <c r="G95" s="810"/>
      <c r="H95" s="810"/>
      <c r="I95" s="810"/>
      <c r="J95" s="810"/>
      <c r="K95" s="810"/>
      <c r="L95" s="810"/>
      <c r="M95" s="810"/>
      <c r="N95" s="810" t="s">
        <v>332</v>
      </c>
      <c r="O95" s="807" t="s">
        <v>332</v>
      </c>
      <c r="P95" s="810"/>
      <c r="Q95" s="810"/>
      <c r="R95" s="810"/>
      <c r="S95" s="807" t="s">
        <v>332</v>
      </c>
      <c r="T95" s="807" t="s">
        <v>332</v>
      </c>
      <c r="U95" s="810"/>
      <c r="V95" s="810"/>
      <c r="W95" s="810"/>
      <c r="X95" s="810"/>
    </row>
    <row r="96" spans="1:24" s="808" customFormat="1" ht="21" customHeight="1">
      <c r="A96" s="809"/>
      <c r="B96" s="26" t="s">
        <v>3024</v>
      </c>
      <c r="C96" s="810"/>
      <c r="D96" s="810"/>
      <c r="E96" s="810"/>
      <c r="F96" s="810"/>
      <c r="G96" s="810"/>
      <c r="H96" s="810"/>
      <c r="I96" s="810"/>
      <c r="J96" s="810"/>
      <c r="K96" s="810"/>
      <c r="L96" s="810"/>
      <c r="M96" s="810"/>
      <c r="N96" s="810"/>
      <c r="O96" s="807"/>
      <c r="P96" s="810"/>
      <c r="Q96" s="810"/>
      <c r="R96" s="810"/>
      <c r="S96" s="807"/>
      <c r="T96" s="807"/>
      <c r="U96" s="810"/>
      <c r="V96" s="810"/>
      <c r="W96" s="810"/>
      <c r="X96" s="810"/>
    </row>
    <row r="97" spans="1:24" s="808" customFormat="1" ht="21" customHeight="1">
      <c r="A97" s="809"/>
      <c r="B97" s="26" t="s">
        <v>3025</v>
      </c>
      <c r="C97" s="810"/>
      <c r="D97" s="810"/>
      <c r="E97" s="810"/>
      <c r="F97" s="810"/>
      <c r="G97" s="810"/>
      <c r="H97" s="810"/>
      <c r="I97" s="810"/>
      <c r="J97" s="810"/>
      <c r="K97" s="810"/>
      <c r="L97" s="810"/>
      <c r="M97" s="810"/>
      <c r="N97" s="810" t="s">
        <v>332</v>
      </c>
      <c r="O97" s="807" t="s">
        <v>332</v>
      </c>
      <c r="P97" s="810"/>
      <c r="Q97" s="810"/>
      <c r="R97" s="810"/>
      <c r="S97" s="807" t="s">
        <v>332</v>
      </c>
      <c r="T97" s="807" t="s">
        <v>332</v>
      </c>
      <c r="U97" s="810"/>
      <c r="V97" s="810"/>
      <c r="W97" s="810"/>
      <c r="X97" s="810"/>
    </row>
    <row r="98" spans="1:24" s="808" customFormat="1" ht="21" customHeight="1">
      <c r="A98" s="809"/>
      <c r="B98" s="26" t="s">
        <v>3026</v>
      </c>
      <c r="C98" s="810"/>
      <c r="D98" s="810"/>
      <c r="E98" s="810"/>
      <c r="F98" s="810"/>
      <c r="G98" s="810"/>
      <c r="H98" s="810"/>
      <c r="I98" s="810"/>
      <c r="J98" s="810"/>
      <c r="K98" s="810"/>
      <c r="L98" s="810"/>
      <c r="M98" s="810"/>
      <c r="N98" s="810"/>
      <c r="O98" s="807"/>
      <c r="P98" s="810"/>
      <c r="Q98" s="810"/>
      <c r="R98" s="810"/>
      <c r="S98" s="810"/>
      <c r="T98" s="807"/>
      <c r="U98" s="810"/>
      <c r="V98" s="810"/>
      <c r="W98" s="810"/>
      <c r="X98" s="810"/>
    </row>
    <row r="99" spans="1:24" s="808" customFormat="1" ht="21.75" customHeight="1">
      <c r="A99" s="809"/>
      <c r="B99" s="789" t="s">
        <v>3027</v>
      </c>
      <c r="C99" s="810"/>
      <c r="D99" s="810"/>
      <c r="E99" s="768" t="s">
        <v>330</v>
      </c>
      <c r="F99" s="726"/>
      <c r="G99" s="726"/>
      <c r="H99" s="726"/>
      <c r="I99" s="726"/>
      <c r="J99" s="726"/>
      <c r="K99" s="726"/>
      <c r="L99" s="774"/>
      <c r="M99" s="726"/>
      <c r="N99" s="726" t="s">
        <v>332</v>
      </c>
      <c r="O99" s="768" t="s">
        <v>332</v>
      </c>
      <c r="P99" s="726"/>
      <c r="Q99" s="726"/>
      <c r="R99" s="726"/>
      <c r="S99" s="726"/>
      <c r="T99" s="768" t="s">
        <v>332</v>
      </c>
      <c r="U99" s="810"/>
      <c r="V99" s="810"/>
      <c r="W99" s="810"/>
      <c r="X99" s="810"/>
    </row>
    <row r="100" spans="1:24" s="808" customFormat="1" ht="21.75" customHeight="1">
      <c r="A100" s="809"/>
      <c r="B100" s="790" t="s">
        <v>3028</v>
      </c>
      <c r="C100" s="810"/>
      <c r="D100" s="810"/>
      <c r="E100" s="810"/>
      <c r="F100" s="810"/>
      <c r="G100" s="810"/>
      <c r="H100" s="810"/>
      <c r="I100" s="810"/>
      <c r="J100" s="810"/>
      <c r="K100" s="810"/>
      <c r="L100" s="810"/>
      <c r="M100" s="810"/>
      <c r="N100" s="810"/>
      <c r="O100" s="810"/>
      <c r="P100" s="810"/>
      <c r="Q100" s="810"/>
      <c r="R100" s="810"/>
      <c r="S100" s="810"/>
      <c r="T100" s="810"/>
      <c r="U100" s="810"/>
      <c r="V100" s="810"/>
      <c r="W100" s="810"/>
      <c r="X100" s="810"/>
    </row>
    <row r="101" spans="1:24" s="808" customFormat="1" ht="21.75" customHeight="1">
      <c r="A101" s="809"/>
      <c r="B101" s="790" t="s">
        <v>641</v>
      </c>
      <c r="C101" s="810"/>
      <c r="D101" s="810"/>
      <c r="E101" s="810"/>
      <c r="F101" s="810"/>
      <c r="G101" s="810"/>
      <c r="H101" s="810"/>
      <c r="I101" s="810"/>
      <c r="J101" s="810"/>
      <c r="K101" s="810"/>
      <c r="L101" s="810"/>
      <c r="M101" s="810"/>
      <c r="N101" s="810"/>
      <c r="O101" s="810"/>
      <c r="P101" s="810"/>
      <c r="Q101" s="810"/>
      <c r="R101" s="810"/>
      <c r="S101" s="810"/>
      <c r="T101" s="810"/>
      <c r="U101" s="810"/>
      <c r="V101" s="810"/>
      <c r="W101" s="810"/>
      <c r="X101" s="810"/>
    </row>
    <row r="102" spans="1:24" s="769" customFormat="1" ht="24" customHeight="1">
      <c r="A102" s="811" t="s">
        <v>3029</v>
      </c>
      <c r="B102" s="776" t="s">
        <v>3030</v>
      </c>
      <c r="C102" s="726"/>
      <c r="D102" s="726"/>
      <c r="E102" s="726"/>
      <c r="F102" s="726"/>
      <c r="G102" s="726"/>
      <c r="H102" s="726"/>
      <c r="I102" s="726"/>
      <c r="J102" s="726"/>
      <c r="K102" s="726"/>
      <c r="L102" s="768" t="s">
        <v>330</v>
      </c>
      <c r="M102" s="726"/>
      <c r="N102" s="726"/>
      <c r="O102" s="726"/>
      <c r="P102" s="726"/>
      <c r="Q102" s="726"/>
      <c r="R102" s="726"/>
      <c r="S102" s="726"/>
      <c r="T102" s="726"/>
      <c r="U102" s="726"/>
      <c r="V102" s="774"/>
      <c r="W102" s="726"/>
      <c r="X102" s="726"/>
    </row>
    <row r="103" spans="1:24" s="769" customFormat="1" ht="20.25" customHeight="1">
      <c r="A103" s="812" t="s">
        <v>3031</v>
      </c>
      <c r="B103" s="91" t="s">
        <v>3032</v>
      </c>
      <c r="C103" s="726"/>
      <c r="D103" s="726"/>
      <c r="E103" s="726"/>
      <c r="F103" s="726"/>
      <c r="G103" s="726"/>
      <c r="H103" s="726"/>
      <c r="I103" s="726"/>
      <c r="J103" s="726"/>
      <c r="K103" s="726"/>
      <c r="L103" s="774"/>
      <c r="M103" s="726"/>
      <c r="N103" s="726"/>
      <c r="O103" s="726"/>
      <c r="P103" s="726"/>
      <c r="Q103" s="726"/>
      <c r="R103" s="807" t="s">
        <v>332</v>
      </c>
      <c r="S103" s="726"/>
      <c r="T103" s="726"/>
      <c r="U103" s="726"/>
      <c r="V103" s="726"/>
      <c r="W103" s="726"/>
      <c r="X103" s="726"/>
    </row>
    <row r="104" spans="1:24" s="769" customFormat="1" ht="20.25" customHeight="1">
      <c r="A104" s="812"/>
      <c r="B104" s="91" t="s">
        <v>3033</v>
      </c>
      <c r="C104" s="726"/>
      <c r="D104" s="726"/>
      <c r="E104" s="726"/>
      <c r="F104" s="726"/>
      <c r="G104" s="726"/>
      <c r="H104" s="726"/>
      <c r="I104" s="726"/>
      <c r="J104" s="726"/>
      <c r="K104" s="726"/>
      <c r="L104" s="774"/>
      <c r="M104" s="726"/>
      <c r="N104" s="726"/>
      <c r="O104" s="726"/>
      <c r="P104" s="726"/>
      <c r="Q104" s="726"/>
      <c r="R104" s="807" t="s">
        <v>332</v>
      </c>
      <c r="S104" s="726"/>
      <c r="T104" s="726"/>
      <c r="U104" s="726"/>
      <c r="V104" s="726"/>
      <c r="W104" s="726"/>
      <c r="X104" s="726"/>
    </row>
    <row r="105" spans="1:24" s="769" customFormat="1" ht="20.25" customHeight="1">
      <c r="A105" s="812"/>
      <c r="B105" s="91" t="s">
        <v>3034</v>
      </c>
      <c r="C105" s="726"/>
      <c r="D105" s="726"/>
      <c r="E105" s="726"/>
      <c r="F105" s="726"/>
      <c r="G105" s="726"/>
      <c r="H105" s="726"/>
      <c r="I105" s="726"/>
      <c r="J105" s="726"/>
      <c r="K105" s="726"/>
      <c r="L105" s="774"/>
      <c r="M105" s="726"/>
      <c r="N105" s="726"/>
      <c r="O105" s="726"/>
      <c r="P105" s="726"/>
      <c r="Q105" s="726"/>
      <c r="R105" s="807" t="s">
        <v>332</v>
      </c>
      <c r="S105" s="726"/>
      <c r="T105" s="726"/>
      <c r="U105" s="726"/>
      <c r="V105" s="726"/>
      <c r="W105" s="726"/>
      <c r="X105" s="726"/>
    </row>
    <row r="106" spans="1:24" s="769" customFormat="1" ht="20.25" customHeight="1">
      <c r="A106" s="812"/>
      <c r="B106" s="91" t="s">
        <v>3035</v>
      </c>
      <c r="C106" s="726"/>
      <c r="D106" s="726"/>
      <c r="E106" s="726"/>
      <c r="F106" s="726"/>
      <c r="G106" s="726"/>
      <c r="H106" s="726"/>
      <c r="I106" s="726"/>
      <c r="J106" s="726"/>
      <c r="K106" s="726"/>
      <c r="L106" s="774"/>
      <c r="M106" s="726"/>
      <c r="N106" s="726"/>
      <c r="O106" s="726"/>
      <c r="P106" s="726"/>
      <c r="Q106" s="726"/>
      <c r="R106" s="726"/>
      <c r="S106" s="726"/>
      <c r="T106" s="807" t="s">
        <v>332</v>
      </c>
      <c r="U106" s="726"/>
      <c r="V106" s="726"/>
      <c r="W106" s="726"/>
      <c r="X106" s="726"/>
    </row>
    <row r="107" spans="1:24" s="769" customFormat="1" ht="20.25" customHeight="1">
      <c r="A107" s="812"/>
      <c r="B107" s="91" t="s">
        <v>3036</v>
      </c>
      <c r="C107" s="726"/>
      <c r="D107" s="726"/>
      <c r="E107" s="726"/>
      <c r="F107" s="726"/>
      <c r="G107" s="726"/>
      <c r="H107" s="726"/>
      <c r="I107" s="726"/>
      <c r="J107" s="726"/>
      <c r="K107" s="726"/>
      <c r="L107" s="774"/>
      <c r="M107" s="726"/>
      <c r="N107" s="726"/>
      <c r="O107" s="726"/>
      <c r="P107" s="726"/>
      <c r="Q107" s="726"/>
      <c r="R107" s="726"/>
      <c r="S107" s="726"/>
      <c r="T107" s="807" t="s">
        <v>332</v>
      </c>
      <c r="U107" s="726"/>
      <c r="V107" s="726"/>
      <c r="W107" s="726"/>
      <c r="X107" s="726"/>
    </row>
    <row r="108" spans="1:24" s="769" customFormat="1" ht="20.25" customHeight="1">
      <c r="A108" s="812"/>
      <c r="B108" s="813"/>
      <c r="C108" s="726"/>
      <c r="D108" s="726"/>
      <c r="E108" s="726"/>
      <c r="F108" s="726"/>
      <c r="G108" s="726"/>
      <c r="H108" s="726"/>
      <c r="I108" s="726"/>
      <c r="J108" s="726"/>
      <c r="K108" s="726"/>
      <c r="L108" s="774"/>
      <c r="M108" s="726"/>
      <c r="N108" s="726"/>
      <c r="O108" s="726"/>
      <c r="P108" s="726"/>
      <c r="Q108" s="726"/>
      <c r="R108" s="726"/>
      <c r="S108" s="726"/>
      <c r="T108" s="807"/>
      <c r="U108" s="726"/>
      <c r="V108" s="726"/>
      <c r="W108" s="726"/>
      <c r="X108" s="726"/>
    </row>
    <row r="109" spans="1:24" s="769" customFormat="1" ht="20.25" customHeight="1">
      <c r="A109" s="812"/>
      <c r="B109" s="813"/>
      <c r="C109" s="726"/>
      <c r="D109" s="726"/>
      <c r="E109" s="726"/>
      <c r="F109" s="726"/>
      <c r="G109" s="726"/>
      <c r="H109" s="726"/>
      <c r="I109" s="726"/>
      <c r="J109" s="726"/>
      <c r="K109" s="726"/>
      <c r="L109" s="774"/>
      <c r="M109" s="726"/>
      <c r="N109" s="726"/>
      <c r="O109" s="726"/>
      <c r="P109" s="726"/>
      <c r="Q109" s="726"/>
      <c r="R109" s="726"/>
      <c r="S109" s="726"/>
      <c r="T109" s="807"/>
      <c r="U109" s="726"/>
      <c r="V109" s="726"/>
      <c r="W109" s="726"/>
      <c r="X109" s="726"/>
    </row>
    <row r="110" spans="1:24" s="769" customFormat="1" ht="20.25" customHeight="1">
      <c r="A110" s="812"/>
      <c r="B110" s="814" t="s">
        <v>3037</v>
      </c>
      <c r="C110" s="726"/>
      <c r="D110" s="726"/>
      <c r="E110" s="726"/>
      <c r="F110" s="726"/>
      <c r="G110" s="726"/>
      <c r="H110" s="726"/>
      <c r="I110" s="726"/>
      <c r="J110" s="726"/>
      <c r="K110" s="726"/>
      <c r="L110" s="726" t="s">
        <v>330</v>
      </c>
      <c r="M110" s="726"/>
      <c r="N110" s="726"/>
      <c r="O110" s="726"/>
      <c r="P110" s="726"/>
      <c r="Q110" s="726"/>
      <c r="R110" s="726"/>
      <c r="S110" s="726"/>
      <c r="T110" s="726"/>
      <c r="U110" s="726"/>
      <c r="V110" s="726"/>
      <c r="W110" s="726"/>
      <c r="X110" s="726"/>
    </row>
    <row r="111" spans="1:24" s="769" customFormat="1" ht="20.25" customHeight="1">
      <c r="A111" s="812"/>
      <c r="B111" s="814" t="s">
        <v>3038</v>
      </c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6"/>
      <c r="S111" s="726"/>
      <c r="T111" s="726"/>
      <c r="U111" s="726"/>
      <c r="V111" s="726"/>
      <c r="W111" s="726"/>
      <c r="X111" s="726"/>
    </row>
    <row r="112" spans="1:24" s="769" customFormat="1" ht="20.25" customHeight="1">
      <c r="A112" s="812"/>
      <c r="B112" s="813" t="s">
        <v>3039</v>
      </c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  <c r="N112" s="726"/>
      <c r="O112" s="726"/>
      <c r="P112" s="726"/>
      <c r="Q112" s="726"/>
      <c r="R112" s="726" t="s">
        <v>332</v>
      </c>
      <c r="S112" s="726"/>
      <c r="T112" s="726"/>
      <c r="U112" s="726" t="s">
        <v>332</v>
      </c>
      <c r="V112" s="726" t="s">
        <v>332</v>
      </c>
      <c r="W112" s="726"/>
      <c r="X112" s="726"/>
    </row>
    <row r="113" spans="1:24" s="769" customFormat="1" ht="20.25" customHeight="1">
      <c r="A113" s="812"/>
      <c r="B113" s="813" t="s">
        <v>3040</v>
      </c>
      <c r="C113" s="726"/>
      <c r="D113" s="726"/>
      <c r="E113" s="726"/>
      <c r="F113" s="726"/>
      <c r="G113" s="726"/>
      <c r="H113" s="726"/>
      <c r="I113" s="726"/>
      <c r="J113" s="726"/>
      <c r="K113" s="726"/>
      <c r="L113" s="726"/>
      <c r="M113" s="726"/>
      <c r="N113" s="726"/>
      <c r="O113" s="726"/>
      <c r="P113" s="726"/>
      <c r="Q113" s="726"/>
      <c r="R113" s="726"/>
      <c r="S113" s="726"/>
      <c r="T113" s="726"/>
      <c r="U113" s="726"/>
      <c r="V113" s="726"/>
      <c r="W113" s="726"/>
      <c r="X113" s="726"/>
    </row>
    <row r="114" spans="1:24" s="769" customFormat="1" ht="20.25" customHeight="1">
      <c r="A114" s="812"/>
      <c r="B114" s="815" t="s">
        <v>3041</v>
      </c>
      <c r="C114" s="726"/>
      <c r="D114" s="726"/>
      <c r="E114" s="726"/>
      <c r="F114" s="726"/>
      <c r="G114" s="726"/>
      <c r="H114" s="726"/>
      <c r="I114" s="726"/>
      <c r="J114" s="726"/>
      <c r="K114" s="726"/>
      <c r="L114" s="726"/>
      <c r="M114" s="726"/>
      <c r="N114" s="726"/>
      <c r="O114" s="726"/>
      <c r="P114" s="726"/>
      <c r="Q114" s="726"/>
      <c r="R114" s="726" t="s">
        <v>332</v>
      </c>
      <c r="S114" s="726"/>
      <c r="T114" s="726"/>
      <c r="U114" s="726" t="s">
        <v>332</v>
      </c>
      <c r="V114" s="726" t="s">
        <v>332</v>
      </c>
      <c r="W114" s="726"/>
      <c r="X114" s="726"/>
    </row>
    <row r="115" spans="1:24" s="769" customFormat="1" ht="20.25" customHeight="1">
      <c r="A115" s="812"/>
      <c r="B115" s="815" t="s">
        <v>3042</v>
      </c>
      <c r="C115" s="726"/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 t="s">
        <v>332</v>
      </c>
      <c r="S115" s="726"/>
      <c r="T115" s="726"/>
      <c r="U115" s="726" t="s">
        <v>332</v>
      </c>
      <c r="V115" s="726" t="s">
        <v>332</v>
      </c>
      <c r="W115" s="726"/>
      <c r="X115" s="726"/>
    </row>
    <row r="116" spans="1:24" s="769" customFormat="1" ht="21.75" customHeight="1">
      <c r="A116" s="812"/>
      <c r="B116" s="815" t="s">
        <v>3043</v>
      </c>
      <c r="C116" s="726"/>
      <c r="D116" s="726"/>
      <c r="E116" s="726"/>
      <c r="F116" s="726"/>
      <c r="G116" s="726"/>
      <c r="H116" s="726"/>
      <c r="I116" s="726"/>
      <c r="J116" s="726"/>
      <c r="K116" s="726"/>
      <c r="L116" s="726"/>
      <c r="M116" s="726"/>
      <c r="N116" s="726"/>
      <c r="O116" s="726"/>
      <c r="P116" s="726"/>
      <c r="Q116" s="726"/>
      <c r="R116" s="726"/>
      <c r="S116" s="726"/>
      <c r="T116" s="726"/>
      <c r="U116" s="726"/>
      <c r="V116" s="726" t="s">
        <v>332</v>
      </c>
      <c r="W116" s="726"/>
      <c r="X116" s="726"/>
    </row>
    <row r="117" spans="1:24" s="769" customFormat="1" ht="21.75" customHeight="1">
      <c r="A117" s="772"/>
      <c r="B117" s="815" t="s">
        <v>3044</v>
      </c>
      <c r="C117" s="726"/>
      <c r="D117" s="726"/>
      <c r="E117" s="726"/>
      <c r="F117" s="726"/>
      <c r="G117" s="726"/>
      <c r="H117" s="726"/>
      <c r="I117" s="726"/>
      <c r="J117" s="726"/>
      <c r="K117" s="726"/>
      <c r="L117" s="726"/>
      <c r="M117" s="726"/>
      <c r="N117" s="726"/>
      <c r="O117" s="726"/>
      <c r="P117" s="726"/>
      <c r="Q117" s="726"/>
      <c r="R117" s="726" t="s">
        <v>332</v>
      </c>
      <c r="S117" s="726"/>
      <c r="T117" s="726"/>
      <c r="U117" s="726" t="s">
        <v>332</v>
      </c>
      <c r="V117" s="726" t="s">
        <v>332</v>
      </c>
      <c r="W117" s="726"/>
      <c r="X117" s="726"/>
    </row>
    <row r="118" spans="1:24" s="769" customFormat="1" ht="21" customHeight="1">
      <c r="A118" s="812"/>
      <c r="B118" s="813" t="s">
        <v>3045</v>
      </c>
      <c r="C118" s="726"/>
      <c r="D118" s="726"/>
      <c r="E118" s="726"/>
      <c r="F118" s="726"/>
      <c r="G118" s="726"/>
      <c r="H118" s="726"/>
      <c r="I118" s="726"/>
      <c r="J118" s="726"/>
      <c r="K118" s="726"/>
      <c r="L118" s="726"/>
      <c r="M118" s="726"/>
      <c r="N118" s="726"/>
      <c r="O118" s="726"/>
      <c r="P118" s="726"/>
      <c r="Q118" s="726"/>
      <c r="R118" s="726" t="s">
        <v>332</v>
      </c>
      <c r="S118" s="726"/>
      <c r="T118" s="726"/>
      <c r="U118" s="726" t="s">
        <v>332</v>
      </c>
      <c r="V118" s="726" t="s">
        <v>332</v>
      </c>
      <c r="W118" s="726"/>
      <c r="X118" s="726"/>
    </row>
    <row r="119" spans="1:24" s="769" customFormat="1" ht="21" customHeight="1">
      <c r="A119" s="812"/>
      <c r="B119" s="813" t="s">
        <v>3046</v>
      </c>
      <c r="C119" s="726"/>
      <c r="D119" s="726"/>
      <c r="E119" s="726"/>
      <c r="F119" s="726"/>
      <c r="G119" s="726"/>
      <c r="H119" s="726"/>
      <c r="I119" s="726"/>
      <c r="J119" s="726"/>
      <c r="K119" s="726"/>
      <c r="L119" s="726"/>
      <c r="M119" s="726"/>
      <c r="N119" s="726"/>
      <c r="O119" s="726"/>
      <c r="P119" s="726"/>
      <c r="Q119" s="726"/>
      <c r="R119" s="726"/>
      <c r="S119" s="726"/>
      <c r="T119" s="726"/>
      <c r="U119" s="726"/>
      <c r="V119" s="726" t="s">
        <v>332</v>
      </c>
      <c r="W119" s="726"/>
      <c r="X119" s="726"/>
    </row>
    <row r="120" spans="1:24" s="769" customFormat="1" ht="21" customHeight="1">
      <c r="A120" s="812"/>
      <c r="B120" s="813" t="s">
        <v>586</v>
      </c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  <c r="U120" s="726"/>
      <c r="V120" s="726"/>
      <c r="W120" s="726"/>
      <c r="X120" s="726"/>
    </row>
    <row r="121" spans="1:24" s="769" customFormat="1" ht="21" customHeight="1">
      <c r="A121" s="803" t="s">
        <v>587</v>
      </c>
      <c r="B121" s="816" t="s">
        <v>3047</v>
      </c>
      <c r="C121" s="768"/>
      <c r="D121" s="768"/>
      <c r="E121" s="768"/>
      <c r="F121" s="768" t="s">
        <v>330</v>
      </c>
      <c r="G121" s="768"/>
      <c r="H121" s="768"/>
      <c r="I121" s="768"/>
      <c r="J121" s="768"/>
      <c r="K121" s="768"/>
      <c r="L121" s="768"/>
      <c r="M121" s="768"/>
      <c r="N121" s="768"/>
      <c r="O121" s="768"/>
      <c r="P121" s="768"/>
      <c r="Q121" s="768"/>
      <c r="R121" s="768"/>
      <c r="S121" s="768"/>
      <c r="T121" s="768"/>
      <c r="U121" s="768"/>
      <c r="V121" s="768"/>
      <c r="W121" s="768"/>
      <c r="X121" s="768"/>
    </row>
    <row r="122" spans="1:24" s="769" customFormat="1" ht="18.75" customHeight="1">
      <c r="A122" s="817" t="s">
        <v>589</v>
      </c>
      <c r="B122" s="816" t="s">
        <v>3048</v>
      </c>
      <c r="C122" s="768"/>
      <c r="D122" s="768"/>
      <c r="E122" s="768"/>
      <c r="F122" s="768"/>
      <c r="G122" s="768"/>
      <c r="H122" s="768"/>
      <c r="I122" s="768"/>
      <c r="J122" s="768"/>
      <c r="K122" s="768"/>
      <c r="L122" s="768"/>
      <c r="M122" s="768"/>
      <c r="N122" s="768" t="s">
        <v>332</v>
      </c>
      <c r="O122" s="768" t="s">
        <v>332</v>
      </c>
      <c r="P122" s="768" t="s">
        <v>332</v>
      </c>
      <c r="Q122" s="768" t="s">
        <v>332</v>
      </c>
      <c r="R122" s="768" t="s">
        <v>332</v>
      </c>
      <c r="S122" s="768" t="s">
        <v>332</v>
      </c>
      <c r="T122" s="768" t="s">
        <v>332</v>
      </c>
      <c r="U122" s="768" t="s">
        <v>332</v>
      </c>
      <c r="V122" s="768" t="s">
        <v>332</v>
      </c>
      <c r="W122" s="768" t="s">
        <v>332</v>
      </c>
      <c r="X122" s="768" t="s">
        <v>332</v>
      </c>
    </row>
    <row r="123" spans="1:24" s="769" customFormat="1" ht="21" customHeight="1">
      <c r="A123" s="817" t="s">
        <v>1038</v>
      </c>
      <c r="B123" s="814" t="s">
        <v>3049</v>
      </c>
      <c r="C123" s="768"/>
      <c r="D123" s="768"/>
      <c r="E123" s="768"/>
      <c r="F123" s="768" t="s">
        <v>330</v>
      </c>
      <c r="G123" s="768"/>
      <c r="H123" s="768"/>
      <c r="I123" s="768"/>
      <c r="J123" s="768"/>
      <c r="K123" s="768"/>
      <c r="L123" s="768"/>
      <c r="M123" s="768"/>
      <c r="N123" s="768"/>
      <c r="O123" s="768"/>
      <c r="P123" s="768"/>
      <c r="Q123" s="768"/>
      <c r="R123" s="768"/>
      <c r="S123" s="768"/>
      <c r="T123" s="768"/>
      <c r="U123" s="768"/>
      <c r="V123" s="768"/>
      <c r="W123" s="768"/>
      <c r="X123" s="768"/>
    </row>
    <row r="124" spans="1:24" s="769" customFormat="1" ht="18.75" customHeight="1">
      <c r="A124" s="817"/>
      <c r="B124" s="784" t="s">
        <v>3050</v>
      </c>
      <c r="C124" s="768" t="s">
        <v>332</v>
      </c>
      <c r="D124" s="768"/>
      <c r="E124" s="768"/>
      <c r="F124" s="768"/>
      <c r="G124" s="768"/>
      <c r="H124" s="768"/>
      <c r="I124" s="768"/>
      <c r="J124" s="768"/>
      <c r="K124" s="768"/>
      <c r="L124" s="768"/>
      <c r="M124" s="768"/>
      <c r="N124" s="768"/>
      <c r="O124" s="768"/>
      <c r="P124" s="768"/>
      <c r="Q124" s="768"/>
      <c r="R124" s="768"/>
      <c r="S124" s="768"/>
      <c r="T124" s="768"/>
      <c r="U124" s="768"/>
      <c r="V124" s="768"/>
      <c r="W124" s="768"/>
      <c r="X124" s="768"/>
    </row>
    <row r="125" spans="1:24" s="769" customFormat="1" ht="18.75" customHeight="1">
      <c r="A125" s="772"/>
      <c r="B125" s="784" t="s">
        <v>3051</v>
      </c>
      <c r="C125" s="768"/>
      <c r="D125" s="768"/>
      <c r="E125" s="768"/>
      <c r="F125" s="768"/>
      <c r="G125" s="768"/>
      <c r="H125" s="768" t="s">
        <v>332</v>
      </c>
      <c r="I125" s="768" t="s">
        <v>332</v>
      </c>
      <c r="J125" s="768"/>
      <c r="K125" s="768"/>
      <c r="L125" s="768"/>
      <c r="M125" s="768"/>
      <c r="N125" s="768" t="s">
        <v>332</v>
      </c>
      <c r="O125" s="768" t="s">
        <v>332</v>
      </c>
      <c r="P125" s="768" t="s">
        <v>332</v>
      </c>
      <c r="Q125" s="768"/>
      <c r="R125" s="768" t="s">
        <v>332</v>
      </c>
      <c r="S125" s="768" t="s">
        <v>332</v>
      </c>
      <c r="T125" s="768" t="s">
        <v>332</v>
      </c>
      <c r="U125" s="768"/>
      <c r="V125" s="768"/>
      <c r="W125" s="768" t="s">
        <v>332</v>
      </c>
      <c r="X125" s="768" t="s">
        <v>332</v>
      </c>
    </row>
    <row r="126" spans="1:24" s="769" customFormat="1" ht="18.75" customHeight="1">
      <c r="A126" s="817"/>
      <c r="B126" s="784" t="s">
        <v>3052</v>
      </c>
      <c r="C126" s="768"/>
      <c r="D126" s="768"/>
      <c r="E126" s="768"/>
      <c r="F126" s="768"/>
      <c r="G126" s="768"/>
      <c r="H126" s="768"/>
      <c r="I126" s="768"/>
      <c r="J126" s="768"/>
      <c r="K126" s="768"/>
      <c r="L126" s="768"/>
      <c r="M126" s="768"/>
      <c r="N126" s="768"/>
      <c r="O126" s="768"/>
      <c r="P126" s="768"/>
      <c r="Q126" s="768"/>
      <c r="R126" s="768" t="s">
        <v>332</v>
      </c>
      <c r="S126" s="768"/>
      <c r="T126" s="768"/>
      <c r="U126" s="768"/>
      <c r="V126" s="768"/>
      <c r="W126" s="768"/>
      <c r="X126" s="768"/>
    </row>
    <row r="127" spans="1:24" s="769" customFormat="1" ht="18.75" customHeight="1">
      <c r="A127" s="817"/>
      <c r="B127" s="784" t="s">
        <v>3053</v>
      </c>
      <c r="C127" s="768"/>
      <c r="D127" s="768"/>
      <c r="E127" s="768"/>
      <c r="F127" s="768"/>
      <c r="G127" s="768"/>
      <c r="H127" s="768"/>
      <c r="I127" s="768"/>
      <c r="J127" s="768"/>
      <c r="K127" s="768"/>
      <c r="L127" s="768"/>
      <c r="M127" s="768"/>
      <c r="N127" s="768" t="s">
        <v>332</v>
      </c>
      <c r="O127" s="768" t="s">
        <v>332</v>
      </c>
      <c r="P127" s="768" t="s">
        <v>332</v>
      </c>
      <c r="Q127" s="768" t="s">
        <v>332</v>
      </c>
      <c r="R127" s="768" t="s">
        <v>332</v>
      </c>
      <c r="S127" s="768" t="s">
        <v>332</v>
      </c>
      <c r="T127" s="768" t="s">
        <v>332</v>
      </c>
      <c r="U127" s="768" t="s">
        <v>332</v>
      </c>
      <c r="V127" s="768" t="s">
        <v>332</v>
      </c>
      <c r="W127" s="768" t="s">
        <v>332</v>
      </c>
      <c r="X127" s="768" t="s">
        <v>332</v>
      </c>
    </row>
    <row r="128" spans="1:24" s="769" customFormat="1" ht="18.75" customHeight="1">
      <c r="A128" s="817"/>
      <c r="B128" s="784" t="s">
        <v>3054</v>
      </c>
      <c r="C128" s="768"/>
      <c r="D128" s="768"/>
      <c r="E128" s="768"/>
      <c r="F128" s="768"/>
      <c r="G128" s="768"/>
      <c r="H128" s="768"/>
      <c r="I128" s="768"/>
      <c r="J128" s="768"/>
      <c r="K128" s="768"/>
      <c r="L128" s="768"/>
      <c r="M128" s="768"/>
      <c r="N128" s="768"/>
      <c r="O128" s="768"/>
      <c r="P128" s="768"/>
      <c r="Q128" s="768"/>
      <c r="R128" s="768"/>
      <c r="S128" s="768"/>
      <c r="T128" s="768"/>
      <c r="U128" s="768"/>
      <c r="V128" s="768"/>
      <c r="W128" s="768"/>
      <c r="X128" s="768"/>
    </row>
    <row r="129" spans="1:24" s="769" customFormat="1" ht="18.75" customHeight="1">
      <c r="A129" s="817"/>
      <c r="B129" s="783" t="s">
        <v>3055</v>
      </c>
      <c r="C129" s="768"/>
      <c r="D129" s="768"/>
      <c r="E129" s="768"/>
      <c r="F129" s="768"/>
      <c r="G129" s="768"/>
      <c r="H129" s="768"/>
      <c r="I129" s="768"/>
      <c r="J129" s="768"/>
      <c r="K129" s="768"/>
      <c r="L129" s="768"/>
      <c r="M129" s="768"/>
      <c r="N129" s="768"/>
      <c r="O129" s="768"/>
      <c r="P129" s="768"/>
      <c r="Q129" s="768"/>
      <c r="R129" s="768" t="s">
        <v>332</v>
      </c>
      <c r="S129" s="768"/>
      <c r="T129" s="768"/>
      <c r="U129" s="768"/>
      <c r="V129" s="768"/>
      <c r="W129" s="768"/>
      <c r="X129" s="768"/>
    </row>
    <row r="130" spans="1:24" s="769" customFormat="1" ht="18.75" customHeight="1">
      <c r="A130" s="817"/>
      <c r="B130" s="784" t="s">
        <v>3056</v>
      </c>
      <c r="C130" s="768"/>
      <c r="D130" s="768"/>
      <c r="E130" s="768"/>
      <c r="F130" s="768"/>
      <c r="G130" s="768"/>
      <c r="H130" s="768"/>
      <c r="I130" s="768"/>
      <c r="J130" s="768"/>
      <c r="K130" s="768"/>
      <c r="L130" s="768"/>
      <c r="M130" s="768"/>
      <c r="N130" s="768"/>
      <c r="O130" s="768"/>
      <c r="P130" s="768"/>
      <c r="Q130" s="768"/>
      <c r="R130" s="768" t="s">
        <v>332</v>
      </c>
      <c r="S130" s="768"/>
      <c r="T130" s="768"/>
      <c r="U130" s="768"/>
      <c r="V130" s="768"/>
      <c r="W130" s="768"/>
      <c r="X130" s="768"/>
    </row>
    <row r="131" s="769" customFormat="1" ht="18.75" customHeight="1">
      <c r="A131" s="817"/>
    </row>
    <row r="132" spans="1:24" s="769" customFormat="1" ht="21" customHeight="1">
      <c r="A132" s="818" t="s">
        <v>1039</v>
      </c>
      <c r="B132" s="819" t="s">
        <v>3057</v>
      </c>
      <c r="C132" s="768"/>
      <c r="D132" s="768"/>
      <c r="E132" s="768"/>
      <c r="F132" s="768"/>
      <c r="G132" s="768"/>
      <c r="H132" s="768"/>
      <c r="I132" s="768"/>
      <c r="J132" s="768"/>
      <c r="K132" s="768"/>
      <c r="L132" s="768"/>
      <c r="M132" s="768"/>
      <c r="N132" s="768" t="s">
        <v>332</v>
      </c>
      <c r="O132" s="768" t="s">
        <v>332</v>
      </c>
      <c r="P132" s="768" t="s">
        <v>332</v>
      </c>
      <c r="Q132" s="768" t="s">
        <v>330</v>
      </c>
      <c r="R132" s="768" t="s">
        <v>332</v>
      </c>
      <c r="S132" s="768" t="s">
        <v>332</v>
      </c>
      <c r="T132" s="768" t="s">
        <v>332</v>
      </c>
      <c r="U132" s="768" t="s">
        <v>332</v>
      </c>
      <c r="V132" s="768" t="s">
        <v>332</v>
      </c>
      <c r="W132" s="768" t="s">
        <v>332</v>
      </c>
      <c r="X132" s="768" t="s">
        <v>332</v>
      </c>
    </row>
    <row r="133" spans="1:24" s="769" customFormat="1" ht="21" customHeight="1">
      <c r="A133" s="820" t="s">
        <v>592</v>
      </c>
      <c r="B133" s="821" t="s">
        <v>3058</v>
      </c>
      <c r="C133" s="768" t="s">
        <v>330</v>
      </c>
      <c r="D133" s="768"/>
      <c r="E133" s="768"/>
      <c r="F133" s="768"/>
      <c r="G133" s="768"/>
      <c r="H133" s="768"/>
      <c r="I133" s="768"/>
      <c r="J133" s="768"/>
      <c r="K133" s="768"/>
      <c r="L133" s="768" t="s">
        <v>332</v>
      </c>
      <c r="M133" s="768"/>
      <c r="N133" s="768"/>
      <c r="O133" s="768"/>
      <c r="P133" s="768"/>
      <c r="Q133" s="768"/>
      <c r="R133" s="768" t="s">
        <v>332</v>
      </c>
      <c r="S133" s="768"/>
      <c r="T133" s="768" t="s">
        <v>332</v>
      </c>
      <c r="U133" s="768" t="s">
        <v>332</v>
      </c>
      <c r="V133" s="768"/>
      <c r="W133" s="768" t="s">
        <v>332</v>
      </c>
      <c r="X133" s="768"/>
    </row>
    <row r="134" spans="1:24" s="769" customFormat="1" ht="21" customHeight="1">
      <c r="A134" s="822"/>
      <c r="B134" s="815" t="s">
        <v>3059</v>
      </c>
      <c r="C134" s="768"/>
      <c r="D134" s="768"/>
      <c r="E134" s="768"/>
      <c r="F134" s="768"/>
      <c r="G134" s="768"/>
      <c r="H134" s="768"/>
      <c r="I134" s="768"/>
      <c r="J134" s="768"/>
      <c r="K134" s="768"/>
      <c r="L134" s="768"/>
      <c r="M134" s="768"/>
      <c r="N134" s="768"/>
      <c r="O134" s="768"/>
      <c r="P134" s="768"/>
      <c r="Q134" s="768" t="s">
        <v>332</v>
      </c>
      <c r="R134" s="768"/>
      <c r="S134" s="768"/>
      <c r="T134" s="768"/>
      <c r="U134" s="768"/>
      <c r="V134" s="768"/>
      <c r="W134" s="768"/>
      <c r="X134" s="768"/>
    </row>
    <row r="135" spans="1:24" s="769" customFormat="1" ht="21" customHeight="1">
      <c r="A135" s="822"/>
      <c r="B135" s="815" t="s">
        <v>3060</v>
      </c>
      <c r="C135" s="768"/>
      <c r="D135" s="768"/>
      <c r="E135" s="768"/>
      <c r="F135" s="768"/>
      <c r="G135" s="768"/>
      <c r="H135" s="768"/>
      <c r="I135" s="768"/>
      <c r="J135" s="768"/>
      <c r="K135" s="768"/>
      <c r="L135" s="768"/>
      <c r="M135" s="768"/>
      <c r="N135" s="768"/>
      <c r="O135" s="768"/>
      <c r="P135" s="768"/>
      <c r="Q135" s="768"/>
      <c r="R135" s="768"/>
      <c r="S135" s="768"/>
      <c r="T135" s="768"/>
      <c r="U135" s="768"/>
      <c r="V135" s="768"/>
      <c r="W135" s="768"/>
      <c r="X135" s="768"/>
    </row>
    <row r="136" spans="1:24" s="769" customFormat="1" ht="21" customHeight="1">
      <c r="A136" s="822"/>
      <c r="B136" s="815" t="s">
        <v>3061</v>
      </c>
      <c r="C136" s="768"/>
      <c r="D136" s="768"/>
      <c r="E136" s="768"/>
      <c r="F136" s="768"/>
      <c r="G136" s="768"/>
      <c r="H136" s="768"/>
      <c r="I136" s="768"/>
      <c r="J136" s="768"/>
      <c r="K136" s="768"/>
      <c r="L136" s="768"/>
      <c r="M136" s="768"/>
      <c r="N136" s="768"/>
      <c r="O136" s="768"/>
      <c r="P136" s="768"/>
      <c r="Q136" s="768" t="s">
        <v>332</v>
      </c>
      <c r="R136" s="768"/>
      <c r="S136" s="768"/>
      <c r="T136" s="768"/>
      <c r="U136" s="768"/>
      <c r="V136" s="768"/>
      <c r="W136" s="768"/>
      <c r="X136" s="768"/>
    </row>
    <row r="137" spans="1:24" s="769" customFormat="1" ht="21" customHeight="1">
      <c r="A137" s="822"/>
      <c r="B137" s="815" t="s">
        <v>3062</v>
      </c>
      <c r="C137" s="768"/>
      <c r="D137" s="768"/>
      <c r="E137" s="768"/>
      <c r="F137" s="768"/>
      <c r="G137" s="768"/>
      <c r="H137" s="768"/>
      <c r="I137" s="768"/>
      <c r="J137" s="768"/>
      <c r="K137" s="768"/>
      <c r="L137" s="768"/>
      <c r="M137" s="768"/>
      <c r="N137" s="768" t="s">
        <v>332</v>
      </c>
      <c r="O137" s="768" t="s">
        <v>332</v>
      </c>
      <c r="P137" s="768"/>
      <c r="Q137" s="768"/>
      <c r="R137" s="768"/>
      <c r="S137" s="768"/>
      <c r="T137" s="768"/>
      <c r="U137" s="768"/>
      <c r="V137" s="768"/>
      <c r="W137" s="768"/>
      <c r="X137" s="768"/>
    </row>
    <row r="138" spans="1:24" s="769" customFormat="1" ht="21" customHeight="1">
      <c r="A138" s="822"/>
      <c r="B138" s="815" t="s">
        <v>3063</v>
      </c>
      <c r="C138" s="768"/>
      <c r="D138" s="768"/>
      <c r="E138" s="768"/>
      <c r="F138" s="768"/>
      <c r="G138" s="768"/>
      <c r="H138" s="768"/>
      <c r="I138" s="768"/>
      <c r="J138" s="768"/>
      <c r="K138" s="768"/>
      <c r="L138" s="768"/>
      <c r="M138" s="768"/>
      <c r="N138" s="768" t="s">
        <v>332</v>
      </c>
      <c r="O138" s="768" t="s">
        <v>332</v>
      </c>
      <c r="P138" s="768"/>
      <c r="Q138" s="768" t="s">
        <v>332</v>
      </c>
      <c r="R138" s="768"/>
      <c r="S138" s="768" t="s">
        <v>332</v>
      </c>
      <c r="T138" s="768" t="s">
        <v>332</v>
      </c>
      <c r="U138" s="768" t="s">
        <v>332</v>
      </c>
      <c r="V138" s="768"/>
      <c r="W138" s="768"/>
      <c r="X138" s="768"/>
    </row>
    <row r="139" spans="1:24" s="769" customFormat="1" ht="21" customHeight="1">
      <c r="A139" s="822"/>
      <c r="B139" s="815" t="s">
        <v>3064</v>
      </c>
      <c r="C139" s="768"/>
      <c r="D139" s="768"/>
      <c r="E139" s="768"/>
      <c r="F139" s="768"/>
      <c r="G139" s="768"/>
      <c r="H139" s="768"/>
      <c r="I139" s="768"/>
      <c r="J139" s="768"/>
      <c r="K139" s="768"/>
      <c r="L139" s="768"/>
      <c r="M139" s="768"/>
      <c r="N139" s="768"/>
      <c r="O139" s="768"/>
      <c r="P139" s="768"/>
      <c r="Q139" s="768"/>
      <c r="R139" s="768"/>
      <c r="S139" s="768"/>
      <c r="T139" s="768"/>
      <c r="U139" s="768"/>
      <c r="V139" s="768"/>
      <c r="W139" s="768" t="s">
        <v>332</v>
      </c>
      <c r="X139" s="768"/>
    </row>
    <row r="140" spans="1:24" s="769" customFormat="1" ht="19.5" customHeight="1">
      <c r="A140" s="822"/>
      <c r="B140" s="815" t="s">
        <v>178</v>
      </c>
      <c r="C140" s="768"/>
      <c r="D140" s="768"/>
      <c r="E140" s="768"/>
      <c r="F140" s="768"/>
      <c r="G140" s="768"/>
      <c r="H140" s="768"/>
      <c r="I140" s="768"/>
      <c r="J140" s="768"/>
      <c r="K140" s="768"/>
      <c r="L140" s="768"/>
      <c r="M140" s="768"/>
      <c r="N140" s="768"/>
      <c r="O140" s="768"/>
      <c r="P140" s="768"/>
      <c r="Q140" s="768"/>
      <c r="R140" s="768"/>
      <c r="S140" s="768"/>
      <c r="T140" s="768"/>
      <c r="U140" s="768"/>
      <c r="V140" s="768" t="s">
        <v>332</v>
      </c>
      <c r="W140" s="768"/>
      <c r="X140" s="768"/>
    </row>
    <row r="141" spans="1:24" s="769" customFormat="1" ht="19.5" customHeight="1">
      <c r="A141" s="822"/>
      <c r="B141" s="815" t="s">
        <v>1793</v>
      </c>
      <c r="C141" s="768"/>
      <c r="D141" s="768"/>
      <c r="E141" s="768"/>
      <c r="F141" s="768"/>
      <c r="G141" s="768"/>
      <c r="H141" s="768"/>
      <c r="I141" s="768"/>
      <c r="J141" s="768"/>
      <c r="K141" s="768"/>
      <c r="L141" s="768"/>
      <c r="M141" s="768"/>
      <c r="N141" s="768"/>
      <c r="O141" s="768"/>
      <c r="P141" s="768"/>
      <c r="Q141" s="768" t="s">
        <v>3118</v>
      </c>
      <c r="R141" s="768"/>
      <c r="S141" s="768"/>
      <c r="T141" s="768" t="s">
        <v>332</v>
      </c>
      <c r="U141" s="768"/>
      <c r="V141" s="768"/>
      <c r="W141" s="768"/>
      <c r="X141" s="768"/>
    </row>
    <row r="142" spans="1:24" s="769" customFormat="1" ht="19.5" customHeight="1">
      <c r="A142" s="822"/>
      <c r="B142" s="815" t="s">
        <v>1794</v>
      </c>
      <c r="C142" s="768"/>
      <c r="D142" s="768"/>
      <c r="E142" s="768"/>
      <c r="F142" s="768"/>
      <c r="G142" s="768"/>
      <c r="H142" s="768"/>
      <c r="I142" s="768"/>
      <c r="J142" s="768"/>
      <c r="K142" s="768"/>
      <c r="L142" s="768"/>
      <c r="M142" s="768"/>
      <c r="N142" s="768"/>
      <c r="O142" s="768"/>
      <c r="P142" s="768"/>
      <c r="Q142" s="768"/>
      <c r="R142" s="768"/>
      <c r="S142" s="768"/>
      <c r="T142" s="768"/>
      <c r="U142" s="768"/>
      <c r="V142" s="768"/>
      <c r="W142" s="768"/>
      <c r="X142" s="768"/>
    </row>
    <row r="143" spans="1:24" s="769" customFormat="1" ht="19.5" customHeight="1">
      <c r="A143" s="822"/>
      <c r="B143" s="815" t="s">
        <v>1795</v>
      </c>
      <c r="C143" s="768"/>
      <c r="D143" s="768"/>
      <c r="E143" s="768"/>
      <c r="F143" s="768"/>
      <c r="G143" s="768"/>
      <c r="H143" s="768"/>
      <c r="I143" s="768"/>
      <c r="J143" s="768"/>
      <c r="K143" s="768"/>
      <c r="L143" s="768"/>
      <c r="M143" s="768"/>
      <c r="N143" s="768"/>
      <c r="O143" s="768"/>
      <c r="P143" s="768"/>
      <c r="Q143" s="768"/>
      <c r="R143" s="768" t="s">
        <v>332</v>
      </c>
      <c r="S143" s="768"/>
      <c r="T143" s="768"/>
      <c r="U143" s="768"/>
      <c r="V143" s="768"/>
      <c r="W143" s="768"/>
      <c r="X143" s="768"/>
    </row>
    <row r="144" spans="1:24" s="769" customFormat="1" ht="19.5" customHeight="1">
      <c r="A144" s="822"/>
      <c r="B144" s="186" t="s">
        <v>1796</v>
      </c>
      <c r="C144" s="768"/>
      <c r="D144" s="768"/>
      <c r="E144" s="768"/>
      <c r="F144" s="768"/>
      <c r="G144" s="768"/>
      <c r="H144" s="768"/>
      <c r="I144" s="768"/>
      <c r="J144" s="768"/>
      <c r="K144" s="768"/>
      <c r="L144" s="768"/>
      <c r="M144" s="768"/>
      <c r="N144" s="768"/>
      <c r="O144" s="768"/>
      <c r="P144" s="768"/>
      <c r="Q144" s="768" t="s">
        <v>332</v>
      </c>
      <c r="R144" s="768"/>
      <c r="S144" s="768"/>
      <c r="T144" s="768"/>
      <c r="U144" s="768"/>
      <c r="V144" s="768"/>
      <c r="W144" s="768"/>
      <c r="X144" s="768"/>
    </row>
    <row r="145" spans="1:24" s="769" customFormat="1" ht="19.5" customHeight="1">
      <c r="A145" s="822"/>
      <c r="B145" s="22" t="s">
        <v>1797</v>
      </c>
      <c r="C145" s="768"/>
      <c r="D145" s="768"/>
      <c r="E145" s="768"/>
      <c r="F145" s="768"/>
      <c r="G145" s="768"/>
      <c r="H145" s="768"/>
      <c r="I145" s="768"/>
      <c r="J145" s="768"/>
      <c r="K145" s="768"/>
      <c r="L145" s="768"/>
      <c r="M145" s="768"/>
      <c r="N145" s="768"/>
      <c r="O145" s="768"/>
      <c r="P145" s="768"/>
      <c r="Q145" s="768"/>
      <c r="R145" s="768"/>
      <c r="S145" s="768"/>
      <c r="T145" s="768" t="s">
        <v>332</v>
      </c>
      <c r="U145" s="768"/>
      <c r="V145" s="768"/>
      <c r="W145" s="768"/>
      <c r="X145" s="768"/>
    </row>
    <row r="146" spans="1:24" s="769" customFormat="1" ht="20.25" customHeight="1">
      <c r="A146" s="822"/>
      <c r="B146" s="22" t="s">
        <v>1798</v>
      </c>
      <c r="C146" s="768"/>
      <c r="D146" s="768"/>
      <c r="E146" s="768"/>
      <c r="F146" s="768"/>
      <c r="G146" s="768"/>
      <c r="H146" s="768"/>
      <c r="I146" s="768"/>
      <c r="J146" s="768"/>
      <c r="K146" s="768"/>
      <c r="L146" s="768"/>
      <c r="M146" s="768"/>
      <c r="N146" s="768"/>
      <c r="O146" s="768"/>
      <c r="P146" s="768"/>
      <c r="Q146" s="768"/>
      <c r="R146" s="768"/>
      <c r="S146" s="768"/>
      <c r="T146" s="768"/>
      <c r="U146" s="768"/>
      <c r="V146" s="768"/>
      <c r="W146" s="768"/>
      <c r="X146" s="768"/>
    </row>
    <row r="147" spans="1:24" s="769" customFormat="1" ht="21" customHeight="1">
      <c r="A147" s="823" t="s">
        <v>594</v>
      </c>
      <c r="B147" s="821" t="s">
        <v>1799</v>
      </c>
      <c r="C147" s="768"/>
      <c r="D147" s="768"/>
      <c r="E147" s="768"/>
      <c r="F147" s="768"/>
      <c r="G147" s="768"/>
      <c r="H147" s="768"/>
      <c r="I147" s="768"/>
      <c r="J147" s="768"/>
      <c r="K147" s="768"/>
      <c r="L147" s="768"/>
      <c r="M147" s="768"/>
      <c r="N147" s="768"/>
      <c r="O147" s="768"/>
      <c r="P147" s="768" t="s">
        <v>330</v>
      </c>
      <c r="Q147" s="768"/>
      <c r="R147" s="768"/>
      <c r="S147" s="768"/>
      <c r="T147" s="768"/>
      <c r="U147" s="768"/>
      <c r="V147" s="768"/>
      <c r="W147" s="768"/>
      <c r="X147" s="768"/>
    </row>
    <row r="148" spans="1:24" s="769" customFormat="1" ht="21" customHeight="1">
      <c r="A148" s="824" t="s">
        <v>595</v>
      </c>
      <c r="B148" s="821" t="s">
        <v>1800</v>
      </c>
      <c r="C148" s="768"/>
      <c r="D148" s="768"/>
      <c r="E148" s="768"/>
      <c r="F148" s="768"/>
      <c r="G148" s="768" t="s">
        <v>330</v>
      </c>
      <c r="H148" s="768"/>
      <c r="I148" s="768"/>
      <c r="J148" s="768"/>
      <c r="K148" s="768"/>
      <c r="L148" s="768"/>
      <c r="M148" s="768"/>
      <c r="N148" s="768"/>
      <c r="O148" s="768"/>
      <c r="P148" s="768"/>
      <c r="Q148" s="768"/>
      <c r="R148" s="768"/>
      <c r="S148" s="768"/>
      <c r="T148" s="768"/>
      <c r="U148" s="768"/>
      <c r="V148" s="768"/>
      <c r="W148" s="768"/>
      <c r="X148" s="768"/>
    </row>
    <row r="149" spans="1:24" s="769" customFormat="1" ht="21" customHeight="1">
      <c r="A149" s="825"/>
      <c r="B149" s="821" t="s">
        <v>1801</v>
      </c>
      <c r="C149" s="768"/>
      <c r="D149" s="768"/>
      <c r="E149" s="768"/>
      <c r="F149" s="768"/>
      <c r="G149" s="768"/>
      <c r="H149" s="768"/>
      <c r="I149" s="768"/>
      <c r="J149" s="768"/>
      <c r="K149" s="768"/>
      <c r="L149" s="768"/>
      <c r="M149" s="768"/>
      <c r="N149" s="768"/>
      <c r="O149" s="768"/>
      <c r="P149" s="768"/>
      <c r="Q149" s="768"/>
      <c r="R149" s="768"/>
      <c r="S149" s="768"/>
      <c r="T149" s="768"/>
      <c r="U149" s="768"/>
      <c r="V149" s="768"/>
      <c r="W149" s="768"/>
      <c r="X149" s="768"/>
    </row>
    <row r="150" spans="1:24" s="769" customFormat="1" ht="21" customHeight="1">
      <c r="A150" s="822"/>
      <c r="B150" s="815" t="s">
        <v>1802</v>
      </c>
      <c r="C150" s="768"/>
      <c r="D150" s="768"/>
      <c r="E150" s="768"/>
      <c r="F150" s="768"/>
      <c r="H150" s="768"/>
      <c r="I150" s="768"/>
      <c r="J150" s="768"/>
      <c r="K150" s="768"/>
      <c r="L150" s="768"/>
      <c r="M150" s="768"/>
      <c r="N150" s="768" t="s">
        <v>332</v>
      </c>
      <c r="O150" s="768"/>
      <c r="P150" s="768"/>
      <c r="Q150" s="768"/>
      <c r="R150" s="768"/>
      <c r="S150" s="768"/>
      <c r="T150" s="768"/>
      <c r="U150" s="768"/>
      <c r="V150" s="768"/>
      <c r="W150" s="768"/>
      <c r="X150" s="768"/>
    </row>
    <row r="151" spans="1:24" s="769" customFormat="1" ht="21" customHeight="1">
      <c r="A151" s="822"/>
      <c r="B151" s="815" t="s">
        <v>1803</v>
      </c>
      <c r="C151" s="768"/>
      <c r="D151" s="768"/>
      <c r="E151" s="768"/>
      <c r="F151" s="768"/>
      <c r="G151" s="768"/>
      <c r="H151" s="768"/>
      <c r="I151" s="768"/>
      <c r="J151" s="768"/>
      <c r="K151" s="768"/>
      <c r="L151" s="768"/>
      <c r="M151" s="768"/>
      <c r="N151" s="768" t="s">
        <v>332</v>
      </c>
      <c r="O151" s="768"/>
      <c r="P151" s="768"/>
      <c r="Q151" s="768"/>
      <c r="R151" s="768" t="s">
        <v>332</v>
      </c>
      <c r="S151" s="768" t="s">
        <v>332</v>
      </c>
      <c r="T151" s="768" t="s">
        <v>332</v>
      </c>
      <c r="U151" s="768" t="s">
        <v>332</v>
      </c>
      <c r="V151" s="768"/>
      <c r="W151" s="768" t="s">
        <v>332</v>
      </c>
      <c r="X151" s="768"/>
    </row>
    <row r="152" spans="1:24" s="769" customFormat="1" ht="21" customHeight="1">
      <c r="A152" s="822"/>
      <c r="B152" s="815" t="s">
        <v>1804</v>
      </c>
      <c r="C152" s="768"/>
      <c r="D152" s="768"/>
      <c r="E152" s="768"/>
      <c r="F152" s="768"/>
      <c r="G152" s="768"/>
      <c r="H152" s="768"/>
      <c r="I152" s="768"/>
      <c r="J152" s="768"/>
      <c r="K152" s="768"/>
      <c r="L152" s="768"/>
      <c r="M152" s="768"/>
      <c r="N152" s="768"/>
      <c r="O152" s="768"/>
      <c r="P152" s="768" t="s">
        <v>332</v>
      </c>
      <c r="Q152" s="768"/>
      <c r="R152" s="768"/>
      <c r="S152" s="768"/>
      <c r="T152" s="768"/>
      <c r="U152" s="768"/>
      <c r="V152" s="768"/>
      <c r="W152" s="768"/>
      <c r="X152" s="768"/>
    </row>
    <row r="153" spans="1:24" s="769" customFormat="1" ht="21" customHeight="1">
      <c r="A153" s="826" t="s">
        <v>598</v>
      </c>
      <c r="B153" s="827" t="s">
        <v>1805</v>
      </c>
      <c r="C153" s="768"/>
      <c r="D153" s="768"/>
      <c r="E153" s="768"/>
      <c r="F153" s="768"/>
      <c r="G153" s="768"/>
      <c r="H153" s="768"/>
      <c r="I153" s="768"/>
      <c r="J153" s="768"/>
      <c r="K153" s="768" t="s">
        <v>330</v>
      </c>
      <c r="L153" s="768"/>
      <c r="M153" s="768"/>
      <c r="N153" s="768"/>
      <c r="O153" s="768"/>
      <c r="P153" s="768"/>
      <c r="Q153" s="768"/>
      <c r="R153" s="768"/>
      <c r="S153" s="768"/>
      <c r="T153" s="768"/>
      <c r="U153" s="768"/>
      <c r="V153" s="768"/>
      <c r="W153" s="768"/>
      <c r="X153" s="768"/>
    </row>
    <row r="154" spans="1:24" s="769" customFormat="1" ht="21" customHeight="1">
      <c r="A154" s="828" t="s">
        <v>320</v>
      </c>
      <c r="B154" s="91" t="s">
        <v>1806</v>
      </c>
      <c r="D154" s="774"/>
      <c r="E154" s="774"/>
      <c r="F154" s="774"/>
      <c r="G154" s="774"/>
      <c r="H154" s="774"/>
      <c r="I154" s="774"/>
      <c r="J154" s="774"/>
      <c r="K154" s="774"/>
      <c r="L154" s="774"/>
      <c r="M154" s="774"/>
      <c r="N154" s="768" t="s">
        <v>332</v>
      </c>
      <c r="O154" s="768" t="s">
        <v>332</v>
      </c>
      <c r="P154" s="768" t="s">
        <v>332</v>
      </c>
      <c r="Q154" s="768" t="s">
        <v>332</v>
      </c>
      <c r="R154" s="768" t="s">
        <v>332</v>
      </c>
      <c r="S154" s="768" t="s">
        <v>332</v>
      </c>
      <c r="T154" s="768" t="s">
        <v>332</v>
      </c>
      <c r="U154" s="768" t="s">
        <v>332</v>
      </c>
      <c r="V154" s="768" t="s">
        <v>332</v>
      </c>
      <c r="W154" s="768" t="s">
        <v>332</v>
      </c>
      <c r="X154" s="774"/>
    </row>
    <row r="155" spans="1:24" s="769" customFormat="1" ht="21" customHeight="1">
      <c r="A155" s="829" t="s">
        <v>322</v>
      </c>
      <c r="B155" s="91" t="s">
        <v>1807</v>
      </c>
      <c r="C155" s="830"/>
      <c r="D155" s="768"/>
      <c r="E155" s="768"/>
      <c r="F155" s="768"/>
      <c r="G155" s="768"/>
      <c r="H155" s="768"/>
      <c r="I155" s="768"/>
      <c r="J155" s="768"/>
      <c r="K155" s="768"/>
      <c r="L155" s="768"/>
      <c r="M155" s="768"/>
      <c r="N155" s="768" t="s">
        <v>332</v>
      </c>
      <c r="O155" s="768" t="s">
        <v>332</v>
      </c>
      <c r="P155" s="768" t="s">
        <v>332</v>
      </c>
      <c r="Q155" s="768" t="s">
        <v>332</v>
      </c>
      <c r="R155" s="768" t="s">
        <v>332</v>
      </c>
      <c r="S155" s="768" t="s">
        <v>332</v>
      </c>
      <c r="T155" s="768" t="s">
        <v>332</v>
      </c>
      <c r="U155" s="768" t="s">
        <v>332</v>
      </c>
      <c r="V155" s="768" t="s">
        <v>332</v>
      </c>
      <c r="W155" s="768" t="s">
        <v>332</v>
      </c>
      <c r="X155" s="768"/>
    </row>
    <row r="156" spans="1:24" s="769" customFormat="1" ht="21" customHeight="1">
      <c r="A156" s="772"/>
      <c r="B156" s="831" t="s">
        <v>2047</v>
      </c>
      <c r="C156" s="830"/>
      <c r="D156" s="768"/>
      <c r="E156" s="768"/>
      <c r="F156" s="768"/>
      <c r="G156" s="774"/>
      <c r="H156" s="774"/>
      <c r="I156" s="774"/>
      <c r="J156" s="774"/>
      <c r="K156" s="774"/>
      <c r="L156" s="774"/>
      <c r="M156" s="774"/>
      <c r="N156" s="768" t="s">
        <v>332</v>
      </c>
      <c r="O156" s="768" t="s">
        <v>332</v>
      </c>
      <c r="P156" s="774"/>
      <c r="Q156" s="774"/>
      <c r="R156" s="768" t="s">
        <v>332</v>
      </c>
      <c r="S156" s="768" t="s">
        <v>332</v>
      </c>
      <c r="T156" s="768" t="s">
        <v>332</v>
      </c>
      <c r="U156" s="774"/>
      <c r="V156" s="774"/>
      <c r="W156" s="774"/>
      <c r="X156" s="768"/>
    </row>
    <row r="157" spans="1:24" s="769" customFormat="1" ht="21" customHeight="1">
      <c r="A157" s="772"/>
      <c r="B157" s="831" t="s">
        <v>2048</v>
      </c>
      <c r="C157" s="768"/>
      <c r="D157" s="768"/>
      <c r="E157" s="768"/>
      <c r="F157" s="768"/>
      <c r="G157" s="768"/>
      <c r="H157" s="768"/>
      <c r="I157" s="768"/>
      <c r="J157" s="768"/>
      <c r="K157" s="768"/>
      <c r="L157" s="768"/>
      <c r="M157" s="768"/>
      <c r="N157" s="768"/>
      <c r="O157" s="768"/>
      <c r="P157" s="768"/>
      <c r="Q157" s="768"/>
      <c r="R157" s="768"/>
      <c r="S157" s="768"/>
      <c r="T157" s="768"/>
      <c r="U157" s="768"/>
      <c r="V157" s="768"/>
      <c r="W157" s="768"/>
      <c r="X157" s="768"/>
    </row>
    <row r="158" spans="1:26" s="769" customFormat="1" ht="21" customHeight="1">
      <c r="A158" s="772"/>
      <c r="B158" s="831" t="s">
        <v>2049</v>
      </c>
      <c r="C158" s="768"/>
      <c r="D158" s="768"/>
      <c r="E158" s="768"/>
      <c r="F158" s="768"/>
      <c r="G158" s="768"/>
      <c r="H158" s="768"/>
      <c r="I158" s="768"/>
      <c r="J158" s="768"/>
      <c r="K158" s="768"/>
      <c r="L158" s="768"/>
      <c r="M158" s="768"/>
      <c r="N158" s="768" t="s">
        <v>332</v>
      </c>
      <c r="O158" s="768" t="s">
        <v>332</v>
      </c>
      <c r="P158" s="768"/>
      <c r="Q158" s="768"/>
      <c r="R158" s="768" t="s">
        <v>332</v>
      </c>
      <c r="S158" s="768" t="s">
        <v>332</v>
      </c>
      <c r="T158" s="768" t="s">
        <v>332</v>
      </c>
      <c r="U158" s="768" t="s">
        <v>332</v>
      </c>
      <c r="V158" s="768"/>
      <c r="W158" s="768"/>
      <c r="X158" s="768"/>
      <c r="Z158" s="765"/>
    </row>
    <row r="159" spans="1:24" ht="21" customHeight="1">
      <c r="A159" s="772"/>
      <c r="B159" s="831" t="s">
        <v>2050</v>
      </c>
      <c r="C159" s="768"/>
      <c r="D159" s="768"/>
      <c r="E159" s="768"/>
      <c r="F159" s="768"/>
      <c r="G159" s="768"/>
      <c r="H159" s="768"/>
      <c r="I159" s="768"/>
      <c r="J159" s="768"/>
      <c r="K159" s="768"/>
      <c r="L159" s="768"/>
      <c r="M159" s="768"/>
      <c r="N159" s="768"/>
      <c r="O159" s="768"/>
      <c r="P159" s="768"/>
      <c r="Q159" s="768"/>
      <c r="R159" s="768"/>
      <c r="S159" s="768"/>
      <c r="T159" s="768"/>
      <c r="U159" s="768"/>
      <c r="V159" s="768"/>
      <c r="W159" s="768"/>
      <c r="X159" s="768"/>
    </row>
    <row r="160" spans="1:24" ht="21" customHeight="1">
      <c r="A160" s="772"/>
      <c r="B160" s="832" t="s">
        <v>2051</v>
      </c>
      <c r="C160" s="768"/>
      <c r="D160" s="768"/>
      <c r="E160" s="768"/>
      <c r="F160" s="768"/>
      <c r="G160" s="768"/>
      <c r="H160" s="768"/>
      <c r="I160" s="768"/>
      <c r="J160" s="768"/>
      <c r="K160" s="768" t="s">
        <v>330</v>
      </c>
      <c r="L160" s="768"/>
      <c r="M160" s="768"/>
      <c r="N160" s="768"/>
      <c r="O160" s="768"/>
      <c r="P160" s="768"/>
      <c r="Q160" s="768"/>
      <c r="R160" s="768"/>
      <c r="S160" s="768"/>
      <c r="T160" s="768"/>
      <c r="U160" s="768"/>
      <c r="V160" s="768"/>
      <c r="W160" s="768"/>
      <c r="X160" s="768"/>
    </row>
    <row r="161" spans="1:24" ht="21" customHeight="1">
      <c r="A161" s="772"/>
      <c r="B161" s="91" t="s">
        <v>2052</v>
      </c>
      <c r="C161" s="768"/>
      <c r="D161" s="768"/>
      <c r="E161" s="768"/>
      <c r="F161" s="768"/>
      <c r="G161" s="768"/>
      <c r="H161" s="768"/>
      <c r="I161" s="768"/>
      <c r="J161" s="768"/>
      <c r="K161" s="768"/>
      <c r="L161" s="768"/>
      <c r="M161" s="768"/>
      <c r="N161" s="768" t="s">
        <v>332</v>
      </c>
      <c r="O161" s="768" t="s">
        <v>332</v>
      </c>
      <c r="P161" s="768"/>
      <c r="Q161" s="768"/>
      <c r="R161" s="768" t="s">
        <v>332</v>
      </c>
      <c r="S161" s="768"/>
      <c r="T161" s="768" t="s">
        <v>332</v>
      </c>
      <c r="U161" s="768"/>
      <c r="V161" s="768"/>
      <c r="W161" s="768" t="s">
        <v>332</v>
      </c>
      <c r="X161" s="768"/>
    </row>
    <row r="162" spans="1:24" ht="21" customHeight="1">
      <c r="A162" s="772"/>
      <c r="B162" s="91" t="s">
        <v>2053</v>
      </c>
      <c r="C162" s="768"/>
      <c r="D162" s="768"/>
      <c r="E162" s="768"/>
      <c r="F162" s="768"/>
      <c r="G162" s="768"/>
      <c r="H162" s="768"/>
      <c r="I162" s="768"/>
      <c r="J162" s="768"/>
      <c r="K162" s="768"/>
      <c r="L162" s="768"/>
      <c r="M162" s="768"/>
      <c r="N162" s="768" t="s">
        <v>332</v>
      </c>
      <c r="O162" s="768" t="s">
        <v>332</v>
      </c>
      <c r="P162" s="768"/>
      <c r="Q162" s="768"/>
      <c r="R162" s="768" t="s">
        <v>332</v>
      </c>
      <c r="S162" s="768"/>
      <c r="T162" s="768" t="s">
        <v>332</v>
      </c>
      <c r="U162" s="768"/>
      <c r="V162" s="768"/>
      <c r="W162" s="768" t="s">
        <v>332</v>
      </c>
      <c r="X162" s="768"/>
    </row>
    <row r="163" spans="1:24" ht="21" customHeight="1">
      <c r="A163" s="772"/>
      <c r="B163" s="91" t="s">
        <v>2054</v>
      </c>
      <c r="C163" s="768"/>
      <c r="D163" s="768"/>
      <c r="E163" s="768"/>
      <c r="F163" s="768"/>
      <c r="G163" s="768"/>
      <c r="H163" s="768"/>
      <c r="I163" s="768"/>
      <c r="J163" s="768"/>
      <c r="K163" s="768"/>
      <c r="L163" s="768"/>
      <c r="M163" s="768"/>
      <c r="N163" s="768" t="s">
        <v>332</v>
      </c>
      <c r="O163" s="768" t="s">
        <v>332</v>
      </c>
      <c r="P163" s="768"/>
      <c r="Q163" s="768"/>
      <c r="R163" s="768" t="s">
        <v>332</v>
      </c>
      <c r="S163" s="768"/>
      <c r="T163" s="768" t="s">
        <v>332</v>
      </c>
      <c r="U163" s="768"/>
      <c r="V163" s="768"/>
      <c r="W163" s="768" t="s">
        <v>332</v>
      </c>
      <c r="X163" s="768"/>
    </row>
    <row r="164" spans="1:24" ht="21" customHeight="1">
      <c r="A164" s="772"/>
      <c r="B164" s="91" t="s">
        <v>2055</v>
      </c>
      <c r="C164" s="768"/>
      <c r="D164" s="768"/>
      <c r="E164" s="768"/>
      <c r="F164" s="768"/>
      <c r="G164" s="768"/>
      <c r="H164" s="768"/>
      <c r="I164" s="768"/>
      <c r="J164" s="768"/>
      <c r="K164" s="768"/>
      <c r="L164" s="768"/>
      <c r="M164" s="768"/>
      <c r="N164" s="768"/>
      <c r="O164" s="768"/>
      <c r="P164" s="768"/>
      <c r="Q164" s="768"/>
      <c r="R164" s="768"/>
      <c r="S164" s="768"/>
      <c r="T164" s="768"/>
      <c r="U164" s="768"/>
      <c r="V164" s="768"/>
      <c r="W164" s="768"/>
      <c r="X164" s="768"/>
    </row>
    <row r="165" spans="1:24" ht="21" customHeight="1">
      <c r="A165" s="803" t="s">
        <v>2056</v>
      </c>
      <c r="B165" s="833" t="s">
        <v>2057</v>
      </c>
      <c r="C165" s="768"/>
      <c r="D165" s="768"/>
      <c r="E165" s="768"/>
      <c r="F165" s="768"/>
      <c r="G165" s="768"/>
      <c r="H165" s="768"/>
      <c r="I165" s="768"/>
      <c r="J165" s="768" t="s">
        <v>330</v>
      </c>
      <c r="K165" s="768"/>
      <c r="L165" s="768"/>
      <c r="M165" s="768"/>
      <c r="N165" s="768"/>
      <c r="O165" s="768"/>
      <c r="P165" s="768"/>
      <c r="Q165" s="768"/>
      <c r="R165" s="768"/>
      <c r="S165" s="768"/>
      <c r="T165" s="768"/>
      <c r="U165" s="768"/>
      <c r="V165" s="768"/>
      <c r="W165" s="768"/>
      <c r="X165" s="768"/>
    </row>
    <row r="166" spans="1:24" s="769" customFormat="1" ht="21" customHeight="1">
      <c r="A166" s="781" t="s">
        <v>2058</v>
      </c>
      <c r="B166" s="796" t="s">
        <v>2059</v>
      </c>
      <c r="C166" s="768"/>
      <c r="D166" s="768"/>
      <c r="E166" s="768"/>
      <c r="F166" s="768"/>
      <c r="G166" s="768"/>
      <c r="H166" s="768"/>
      <c r="I166" s="768"/>
      <c r="J166" s="768"/>
      <c r="K166" s="768"/>
      <c r="L166" s="768"/>
      <c r="M166" s="768"/>
      <c r="N166" s="768" t="s">
        <v>332</v>
      </c>
      <c r="O166" s="768" t="s">
        <v>332</v>
      </c>
      <c r="P166" s="768" t="s">
        <v>332</v>
      </c>
      <c r="Q166" s="768" t="s">
        <v>332</v>
      </c>
      <c r="R166" s="768" t="s">
        <v>332</v>
      </c>
      <c r="S166" s="768" t="s">
        <v>332</v>
      </c>
      <c r="T166" s="768" t="s">
        <v>332</v>
      </c>
      <c r="U166" s="768" t="s">
        <v>332</v>
      </c>
      <c r="V166" s="768" t="s">
        <v>332</v>
      </c>
      <c r="W166" s="768" t="s">
        <v>332</v>
      </c>
      <c r="X166" s="768" t="s">
        <v>332</v>
      </c>
    </row>
    <row r="167" spans="1:24" s="769" customFormat="1" ht="21" customHeight="1">
      <c r="A167" s="834"/>
      <c r="B167" s="796" t="s">
        <v>2060</v>
      </c>
      <c r="C167" s="768"/>
      <c r="D167" s="768"/>
      <c r="E167" s="768"/>
      <c r="F167" s="768"/>
      <c r="G167" s="768"/>
      <c r="H167" s="768"/>
      <c r="I167" s="768"/>
      <c r="J167" s="768"/>
      <c r="K167" s="768"/>
      <c r="L167" s="768"/>
      <c r="M167" s="768"/>
      <c r="N167" s="768" t="s">
        <v>332</v>
      </c>
      <c r="O167" s="768" t="s">
        <v>332</v>
      </c>
      <c r="P167" s="768" t="s">
        <v>332</v>
      </c>
      <c r="Q167" s="768" t="s">
        <v>332</v>
      </c>
      <c r="R167" s="768" t="s">
        <v>332</v>
      </c>
      <c r="S167" s="768" t="s">
        <v>332</v>
      </c>
      <c r="T167" s="768" t="s">
        <v>332</v>
      </c>
      <c r="U167" s="768" t="s">
        <v>332</v>
      </c>
      <c r="V167" s="768" t="s">
        <v>332</v>
      </c>
      <c r="W167" s="768" t="s">
        <v>332</v>
      </c>
      <c r="X167" s="768" t="s">
        <v>332</v>
      </c>
    </row>
    <row r="168" spans="1:24" s="769" customFormat="1" ht="21" customHeight="1">
      <c r="A168" s="772"/>
      <c r="B168" s="796" t="s">
        <v>2061</v>
      </c>
      <c r="C168" s="835"/>
      <c r="D168" s="768"/>
      <c r="E168" s="768"/>
      <c r="F168" s="768"/>
      <c r="G168" s="768"/>
      <c r="H168" s="768"/>
      <c r="I168" s="768"/>
      <c r="J168" s="768"/>
      <c r="K168" s="768"/>
      <c r="L168" s="768"/>
      <c r="M168" s="768"/>
      <c r="N168" s="768" t="s">
        <v>332</v>
      </c>
      <c r="O168" s="768" t="s">
        <v>332</v>
      </c>
      <c r="P168" s="768" t="s">
        <v>332</v>
      </c>
      <c r="Q168" s="768" t="s">
        <v>332</v>
      </c>
      <c r="R168" s="768" t="s">
        <v>332</v>
      </c>
      <c r="S168" s="768" t="s">
        <v>332</v>
      </c>
      <c r="T168" s="768" t="s">
        <v>332</v>
      </c>
      <c r="U168" s="768" t="s">
        <v>332</v>
      </c>
      <c r="V168" s="768" t="s">
        <v>332</v>
      </c>
      <c r="W168" s="768" t="s">
        <v>332</v>
      </c>
      <c r="X168" s="768" t="s">
        <v>332</v>
      </c>
    </row>
    <row r="169" s="769" customFormat="1" ht="27" customHeight="1"/>
    <row r="170" s="769" customFormat="1" ht="21" customHeight="1"/>
    <row r="171" s="769" customFormat="1" ht="21" customHeight="1"/>
    <row r="172" s="769" customFormat="1" ht="21" customHeight="1">
      <c r="Y172" s="836"/>
    </row>
    <row r="173" spans="1:25" s="769" customFormat="1" ht="21" customHeight="1">
      <c r="A173" s="803" t="s">
        <v>906</v>
      </c>
      <c r="B173" s="816" t="s">
        <v>2062</v>
      </c>
      <c r="C173" s="835"/>
      <c r="D173" s="768"/>
      <c r="E173" s="768"/>
      <c r="F173" s="768"/>
      <c r="G173" s="768"/>
      <c r="H173" s="768"/>
      <c r="I173" s="768"/>
      <c r="J173" s="768" t="s">
        <v>330</v>
      </c>
      <c r="K173" s="768"/>
      <c r="L173" s="768"/>
      <c r="M173" s="768"/>
      <c r="N173" s="768"/>
      <c r="O173" s="768"/>
      <c r="P173" s="768"/>
      <c r="Q173" s="768"/>
      <c r="R173" s="768"/>
      <c r="S173" s="768"/>
      <c r="T173" s="768"/>
      <c r="U173" s="768"/>
      <c r="V173" s="768"/>
      <c r="W173" s="768"/>
      <c r="X173" s="768"/>
      <c r="Y173" s="837"/>
    </row>
    <row r="174" spans="1:25" s="769" customFormat="1" ht="21" customHeight="1">
      <c r="A174" s="792" t="s">
        <v>2063</v>
      </c>
      <c r="B174" s="773" t="s">
        <v>3095</v>
      </c>
      <c r="C174" s="835"/>
      <c r="D174" s="768"/>
      <c r="E174" s="768"/>
      <c r="F174" s="768"/>
      <c r="G174" s="768"/>
      <c r="H174" s="768"/>
      <c r="I174" s="768"/>
      <c r="J174" s="768"/>
      <c r="K174" s="768"/>
      <c r="L174" s="768"/>
      <c r="M174" s="768"/>
      <c r="N174" s="768" t="s">
        <v>332</v>
      </c>
      <c r="O174" s="768" t="s">
        <v>332</v>
      </c>
      <c r="P174" s="768" t="s">
        <v>332</v>
      </c>
      <c r="Q174" s="768" t="s">
        <v>332</v>
      </c>
      <c r="R174" s="768" t="s">
        <v>332</v>
      </c>
      <c r="S174" s="768" t="s">
        <v>332</v>
      </c>
      <c r="T174" s="768" t="s">
        <v>332</v>
      </c>
      <c r="U174" s="768" t="s">
        <v>332</v>
      </c>
      <c r="V174" s="768" t="s">
        <v>332</v>
      </c>
      <c r="W174" s="768" t="s">
        <v>332</v>
      </c>
      <c r="X174" s="768" t="s">
        <v>332</v>
      </c>
      <c r="Y174" s="837"/>
    </row>
    <row r="175" spans="1:25" s="769" customFormat="1" ht="21" customHeight="1">
      <c r="A175" s="781" t="s">
        <v>3096</v>
      </c>
      <c r="B175" s="838" t="s">
        <v>3097</v>
      </c>
      <c r="C175" s="835"/>
      <c r="D175" s="768"/>
      <c r="E175" s="768"/>
      <c r="F175" s="768"/>
      <c r="G175" s="768"/>
      <c r="H175" s="768"/>
      <c r="I175" s="768"/>
      <c r="J175" s="785"/>
      <c r="K175" s="768"/>
      <c r="L175" s="768"/>
      <c r="M175" s="768"/>
      <c r="N175" s="768" t="s">
        <v>332</v>
      </c>
      <c r="O175" s="768" t="s">
        <v>332</v>
      </c>
      <c r="P175" s="768" t="s">
        <v>332</v>
      </c>
      <c r="Q175" s="768" t="s">
        <v>332</v>
      </c>
      <c r="R175" s="768" t="s">
        <v>332</v>
      </c>
      <c r="S175" s="768" t="s">
        <v>332</v>
      </c>
      <c r="T175" s="768" t="s">
        <v>332</v>
      </c>
      <c r="U175" s="768" t="s">
        <v>332</v>
      </c>
      <c r="V175" s="768" t="s">
        <v>332</v>
      </c>
      <c r="W175" s="768" t="s">
        <v>332</v>
      </c>
      <c r="X175" s="768" t="s">
        <v>332</v>
      </c>
      <c r="Y175" s="837"/>
    </row>
    <row r="176" spans="1:25" s="785" customFormat="1" ht="21" customHeight="1">
      <c r="A176" s="834"/>
      <c r="B176" s="833" t="s">
        <v>3098</v>
      </c>
      <c r="C176" s="835"/>
      <c r="D176" s="768"/>
      <c r="E176" s="768"/>
      <c r="F176" s="768"/>
      <c r="G176" s="768"/>
      <c r="H176" s="768"/>
      <c r="I176" s="768"/>
      <c r="J176" s="768" t="s">
        <v>330</v>
      </c>
      <c r="K176" s="768"/>
      <c r="L176" s="768"/>
      <c r="M176" s="768"/>
      <c r="N176" s="768"/>
      <c r="O176" s="768"/>
      <c r="P176" s="768"/>
      <c r="Q176" s="768"/>
      <c r="R176" s="768"/>
      <c r="S176" s="768"/>
      <c r="T176" s="768"/>
      <c r="U176" s="768"/>
      <c r="V176" s="768"/>
      <c r="W176" s="768"/>
      <c r="X176" s="768"/>
      <c r="Y176" s="839"/>
    </row>
    <row r="177" spans="1:25" s="785" customFormat="1" ht="21" customHeight="1">
      <c r="A177" s="781"/>
      <c r="B177" s="773" t="s">
        <v>3099</v>
      </c>
      <c r="C177" s="835"/>
      <c r="D177" s="768"/>
      <c r="E177" s="768"/>
      <c r="F177" s="768"/>
      <c r="G177" s="768"/>
      <c r="H177" s="768"/>
      <c r="I177" s="768"/>
      <c r="J177" s="768"/>
      <c r="K177" s="768"/>
      <c r="L177" s="768"/>
      <c r="M177" s="768"/>
      <c r="N177" s="768"/>
      <c r="O177" s="768"/>
      <c r="P177" s="768"/>
      <c r="Q177" s="768"/>
      <c r="R177" s="768"/>
      <c r="S177" s="768"/>
      <c r="T177" s="768"/>
      <c r="U177" s="768"/>
      <c r="V177" s="768"/>
      <c r="W177" s="768"/>
      <c r="X177" s="768"/>
      <c r="Y177" s="840"/>
    </row>
    <row r="178" spans="1:25" s="785" customFormat="1" ht="21" customHeight="1">
      <c r="A178" s="781"/>
      <c r="B178" s="773" t="s">
        <v>3100</v>
      </c>
      <c r="C178" s="835"/>
      <c r="D178" s="768"/>
      <c r="E178" s="768"/>
      <c r="F178" s="768"/>
      <c r="G178" s="768"/>
      <c r="H178" s="768"/>
      <c r="I178" s="768"/>
      <c r="J178" s="768"/>
      <c r="K178" s="768"/>
      <c r="L178" s="768"/>
      <c r="M178" s="768"/>
      <c r="N178" s="768" t="s">
        <v>332</v>
      </c>
      <c r="O178" s="768" t="s">
        <v>332</v>
      </c>
      <c r="P178" s="768" t="s">
        <v>332</v>
      </c>
      <c r="Q178" s="768" t="s">
        <v>332</v>
      </c>
      <c r="R178" s="768" t="s">
        <v>332</v>
      </c>
      <c r="S178" s="768" t="s">
        <v>332</v>
      </c>
      <c r="T178" s="768" t="s">
        <v>332</v>
      </c>
      <c r="U178" s="768" t="s">
        <v>332</v>
      </c>
      <c r="V178" s="768" t="s">
        <v>332</v>
      </c>
      <c r="W178" s="768" t="s">
        <v>332</v>
      </c>
      <c r="X178" s="768" t="s">
        <v>332</v>
      </c>
      <c r="Y178" s="840"/>
    </row>
    <row r="179" spans="1:25" s="769" customFormat="1" ht="23.25">
      <c r="A179" s="781"/>
      <c r="B179" s="773" t="s">
        <v>3101</v>
      </c>
      <c r="C179" s="835"/>
      <c r="D179" s="768"/>
      <c r="E179" s="768"/>
      <c r="F179" s="768"/>
      <c r="G179" s="768"/>
      <c r="H179" s="768"/>
      <c r="I179" s="768"/>
      <c r="J179" s="768"/>
      <c r="K179" s="768"/>
      <c r="L179" s="768"/>
      <c r="M179" s="768"/>
      <c r="N179" s="768"/>
      <c r="O179" s="768"/>
      <c r="P179" s="768"/>
      <c r="Q179" s="768"/>
      <c r="R179" s="768"/>
      <c r="S179" s="768"/>
      <c r="T179" s="768"/>
      <c r="U179" s="768"/>
      <c r="V179" s="768"/>
      <c r="W179" s="768"/>
      <c r="X179" s="768"/>
      <c r="Y179" s="837"/>
    </row>
    <row r="180" spans="1:25" s="769" customFormat="1" ht="18.75" customHeight="1">
      <c r="A180" s="781"/>
      <c r="B180" s="773" t="s">
        <v>3102</v>
      </c>
      <c r="C180" s="835"/>
      <c r="D180" s="835"/>
      <c r="E180" s="835"/>
      <c r="F180" s="835"/>
      <c r="G180" s="835"/>
      <c r="H180" s="835"/>
      <c r="I180" s="835"/>
      <c r="J180" s="835"/>
      <c r="K180" s="835"/>
      <c r="L180" s="835"/>
      <c r="M180" s="835"/>
      <c r="N180" s="768" t="s">
        <v>332</v>
      </c>
      <c r="O180" s="768" t="s">
        <v>332</v>
      </c>
      <c r="P180" s="768" t="s">
        <v>332</v>
      </c>
      <c r="Q180" s="768" t="s">
        <v>332</v>
      </c>
      <c r="R180" s="768" t="s">
        <v>332</v>
      </c>
      <c r="S180" s="768" t="s">
        <v>332</v>
      </c>
      <c r="T180" s="768" t="s">
        <v>332</v>
      </c>
      <c r="U180" s="768" t="s">
        <v>332</v>
      </c>
      <c r="V180" s="768" t="s">
        <v>332</v>
      </c>
      <c r="W180" s="768" t="s">
        <v>332</v>
      </c>
      <c r="X180" s="768" t="s">
        <v>332</v>
      </c>
      <c r="Y180" s="837"/>
    </row>
    <row r="181" spans="1:24" s="769" customFormat="1" ht="23.25">
      <c r="A181" s="801"/>
      <c r="B181" s="773" t="s">
        <v>3103</v>
      </c>
      <c r="C181" s="835"/>
      <c r="D181" s="835"/>
      <c r="E181" s="835"/>
      <c r="F181" s="835"/>
      <c r="G181" s="835"/>
      <c r="H181" s="835"/>
      <c r="I181" s="835"/>
      <c r="J181" s="835"/>
      <c r="K181" s="835"/>
      <c r="L181" s="835"/>
      <c r="M181" s="835"/>
      <c r="N181" s="835"/>
      <c r="O181" s="835"/>
      <c r="P181" s="835"/>
      <c r="Q181" s="835"/>
      <c r="R181" s="835"/>
      <c r="S181" s="835"/>
      <c r="T181" s="835"/>
      <c r="U181" s="835"/>
      <c r="V181" s="835"/>
      <c r="W181" s="835"/>
      <c r="X181" s="835"/>
    </row>
    <row r="182" s="769" customFormat="1" ht="14.25">
      <c r="A182" s="834"/>
    </row>
    <row r="183" s="769" customFormat="1" ht="14.25">
      <c r="A183" s="834"/>
    </row>
    <row r="184" s="769" customFormat="1" ht="14.25">
      <c r="A184" s="834"/>
    </row>
    <row r="185" s="769" customFormat="1" ht="14.25">
      <c r="A185" s="834"/>
    </row>
    <row r="186" s="769" customFormat="1" ht="14.25">
      <c r="A186" s="834"/>
    </row>
    <row r="187" s="769" customFormat="1" ht="14.25">
      <c r="A187" s="834"/>
    </row>
    <row r="188" s="769" customFormat="1" ht="14.25">
      <c r="A188" s="834"/>
    </row>
    <row r="189" s="769" customFormat="1" ht="14.25">
      <c r="A189" s="834"/>
    </row>
    <row r="190" s="769" customFormat="1" ht="14.25">
      <c r="A190" s="834"/>
    </row>
    <row r="191" s="769" customFormat="1" ht="14.25">
      <c r="A191" s="834"/>
    </row>
    <row r="192" s="769" customFormat="1" ht="14.25">
      <c r="A192" s="834"/>
    </row>
    <row r="193" s="769" customFormat="1" ht="14.25">
      <c r="A193" s="834"/>
    </row>
    <row r="194" s="769" customFormat="1" ht="14.25">
      <c r="A194" s="834"/>
    </row>
    <row r="195" s="769" customFormat="1" ht="14.25">
      <c r="A195" s="834"/>
    </row>
    <row r="196" s="769" customFormat="1" ht="14.25">
      <c r="A196" s="834"/>
    </row>
    <row r="197" s="769" customFormat="1" ht="14.25">
      <c r="A197" s="834"/>
    </row>
    <row r="198" s="769" customFormat="1" ht="14.25">
      <c r="A198" s="834"/>
    </row>
    <row r="199" s="769" customFormat="1" ht="14.25">
      <c r="A199" s="834"/>
    </row>
    <row r="200" s="769" customFormat="1" ht="14.25">
      <c r="A200" s="834"/>
    </row>
    <row r="201" s="769" customFormat="1" ht="14.25">
      <c r="A201" s="834"/>
    </row>
    <row r="202" s="769" customFormat="1" ht="14.25">
      <c r="A202" s="834"/>
    </row>
    <row r="203" s="769" customFormat="1" ht="14.25">
      <c r="A203" s="834"/>
    </row>
    <row r="204" s="769" customFormat="1" ht="14.25">
      <c r="A204" s="834"/>
    </row>
    <row r="205" s="769" customFormat="1" ht="14.25">
      <c r="A205" s="834"/>
    </row>
    <row r="206" s="769" customFormat="1" ht="14.25">
      <c r="A206" s="834"/>
    </row>
    <row r="207" s="769" customFormat="1" ht="14.25">
      <c r="A207" s="834"/>
    </row>
    <row r="208" s="769" customFormat="1" ht="14.25">
      <c r="A208" s="834"/>
    </row>
    <row r="209" s="769" customFormat="1" ht="14.25">
      <c r="A209" s="834"/>
    </row>
    <row r="210" s="769" customFormat="1" ht="14.25">
      <c r="A210" s="834"/>
    </row>
    <row r="211" s="769" customFormat="1" ht="14.25">
      <c r="A211" s="834"/>
    </row>
    <row r="212" s="769" customFormat="1" ht="14.25">
      <c r="A212" s="834"/>
    </row>
    <row r="213" s="769" customFormat="1" ht="14.25">
      <c r="A213" s="834"/>
    </row>
    <row r="214" s="769" customFormat="1" ht="14.25">
      <c r="A214" s="834"/>
    </row>
    <row r="215" s="769" customFormat="1" ht="14.25">
      <c r="A215" s="834"/>
    </row>
    <row r="216" s="769" customFormat="1" ht="14.25">
      <c r="A216" s="834"/>
    </row>
    <row r="217" s="769" customFormat="1" ht="14.25">
      <c r="A217" s="834"/>
    </row>
    <row r="218" s="769" customFormat="1" ht="14.25">
      <c r="A218" s="834"/>
    </row>
    <row r="219" s="769" customFormat="1" ht="14.25">
      <c r="A219" s="834"/>
    </row>
    <row r="220" s="769" customFormat="1" ht="14.25">
      <c r="A220" s="834"/>
    </row>
    <row r="221" s="769" customFormat="1" ht="14.25">
      <c r="A221" s="834"/>
    </row>
    <row r="222" s="769" customFormat="1" ht="14.25">
      <c r="A222" s="834"/>
    </row>
    <row r="223" s="769" customFormat="1" ht="14.25">
      <c r="A223" s="834"/>
    </row>
    <row r="224" s="769" customFormat="1" ht="14.25">
      <c r="A224" s="834"/>
    </row>
    <row r="225" s="769" customFormat="1" ht="14.25">
      <c r="A225" s="834"/>
    </row>
    <row r="226" s="769" customFormat="1" ht="14.25">
      <c r="A226" s="834"/>
    </row>
    <row r="227" s="769" customFormat="1" ht="14.25">
      <c r="A227" s="834"/>
    </row>
    <row r="228" s="769" customFormat="1" ht="14.25">
      <c r="A228" s="834"/>
    </row>
    <row r="229" s="769" customFormat="1" ht="14.25">
      <c r="A229" s="834"/>
    </row>
    <row r="230" s="769" customFormat="1" ht="14.25">
      <c r="A230" s="834"/>
    </row>
    <row r="231" s="769" customFormat="1" ht="14.25">
      <c r="A231" s="834"/>
    </row>
    <row r="232" s="769" customFormat="1" ht="14.25">
      <c r="A232" s="834"/>
    </row>
    <row r="233" s="769" customFormat="1" ht="14.25">
      <c r="A233" s="834"/>
    </row>
    <row r="234" s="769" customFormat="1" ht="14.25">
      <c r="A234" s="834"/>
    </row>
    <row r="235" s="769" customFormat="1" ht="14.25">
      <c r="A235" s="834"/>
    </row>
    <row r="236" s="769" customFormat="1" ht="14.25">
      <c r="A236" s="834"/>
    </row>
    <row r="237" s="769" customFormat="1" ht="14.25">
      <c r="A237" s="834"/>
    </row>
    <row r="238" s="769" customFormat="1" ht="14.25">
      <c r="A238" s="834"/>
    </row>
    <row r="239" s="769" customFormat="1" ht="14.25">
      <c r="A239" s="834"/>
    </row>
    <row r="240" s="769" customFormat="1" ht="14.25">
      <c r="A240" s="834"/>
    </row>
    <row r="241" s="769" customFormat="1" ht="14.25">
      <c r="A241" s="834"/>
    </row>
    <row r="242" s="769" customFormat="1" ht="14.25">
      <c r="A242" s="834"/>
    </row>
    <row r="243" s="769" customFormat="1" ht="14.25">
      <c r="A243" s="834"/>
    </row>
    <row r="244" s="769" customFormat="1" ht="14.25">
      <c r="A244" s="834"/>
    </row>
    <row r="245" s="769" customFormat="1" ht="14.25">
      <c r="A245" s="834"/>
    </row>
    <row r="246" s="769" customFormat="1" ht="14.25">
      <c r="A246" s="834"/>
    </row>
    <row r="247" s="769" customFormat="1" ht="14.25">
      <c r="A247" s="834"/>
    </row>
    <row r="248" s="769" customFormat="1" ht="14.25">
      <c r="A248" s="834"/>
    </row>
    <row r="249" s="769" customFormat="1" ht="14.25">
      <c r="A249" s="834"/>
    </row>
    <row r="250" s="769" customFormat="1" ht="14.25">
      <c r="A250" s="834"/>
    </row>
    <row r="251" s="769" customFormat="1" ht="14.25">
      <c r="A251" s="834"/>
    </row>
    <row r="252" s="769" customFormat="1" ht="14.25">
      <c r="A252" s="834"/>
    </row>
    <row r="253" s="769" customFormat="1" ht="14.25">
      <c r="A253" s="834"/>
    </row>
    <row r="254" s="769" customFormat="1" ht="14.25">
      <c r="A254" s="834"/>
    </row>
    <row r="255" s="769" customFormat="1" ht="14.25">
      <c r="A255" s="834"/>
    </row>
    <row r="256" s="769" customFormat="1" ht="14.25">
      <c r="A256" s="834"/>
    </row>
    <row r="257" s="769" customFormat="1" ht="14.25">
      <c r="A257" s="834"/>
    </row>
    <row r="258" s="769" customFormat="1" ht="14.25">
      <c r="A258" s="834"/>
    </row>
    <row r="259" s="769" customFormat="1" ht="14.25">
      <c r="A259" s="834"/>
    </row>
    <row r="260" s="769" customFormat="1" ht="14.25">
      <c r="A260" s="834"/>
    </row>
    <row r="261" s="769" customFormat="1" ht="14.25">
      <c r="A261" s="834"/>
    </row>
    <row r="262" s="769" customFormat="1" ht="14.25">
      <c r="A262" s="834"/>
    </row>
    <row r="263" s="769" customFormat="1" ht="14.25">
      <c r="A263" s="834"/>
    </row>
    <row r="264" s="769" customFormat="1" ht="14.25">
      <c r="A264" s="834"/>
    </row>
    <row r="265" s="769" customFormat="1" ht="14.25">
      <c r="A265" s="834"/>
    </row>
    <row r="266" s="769" customFormat="1" ht="14.25">
      <c r="A266" s="834"/>
    </row>
    <row r="267" s="769" customFormat="1" ht="14.25">
      <c r="A267" s="834"/>
    </row>
    <row r="268" s="769" customFormat="1" ht="14.25">
      <c r="A268" s="834"/>
    </row>
    <row r="269" s="769" customFormat="1" ht="14.25">
      <c r="A269" s="834"/>
    </row>
    <row r="270" s="769" customFormat="1" ht="14.25">
      <c r="A270" s="834"/>
    </row>
    <row r="271" s="769" customFormat="1" ht="14.25">
      <c r="A271" s="834"/>
    </row>
    <row r="272" s="769" customFormat="1" ht="14.25">
      <c r="A272" s="834"/>
    </row>
    <row r="273" s="769" customFormat="1" ht="14.25">
      <c r="A273" s="834"/>
    </row>
    <row r="274" s="769" customFormat="1" ht="14.25">
      <c r="A274" s="834"/>
    </row>
    <row r="275" s="769" customFormat="1" ht="14.25">
      <c r="A275" s="834"/>
    </row>
    <row r="276" s="769" customFormat="1" ht="14.25">
      <c r="A276" s="834"/>
    </row>
    <row r="277" s="769" customFormat="1" ht="14.25">
      <c r="A277" s="834"/>
    </row>
    <row r="278" s="769" customFormat="1" ht="14.25">
      <c r="A278" s="834"/>
    </row>
    <row r="279" s="769" customFormat="1" ht="14.25">
      <c r="A279" s="834"/>
    </row>
    <row r="280" s="769" customFormat="1" ht="14.25">
      <c r="A280" s="834"/>
    </row>
    <row r="281" s="769" customFormat="1" ht="14.25">
      <c r="A281" s="834"/>
    </row>
    <row r="282" s="769" customFormat="1" ht="14.25">
      <c r="A282" s="834"/>
    </row>
    <row r="283" s="769" customFormat="1" ht="14.25">
      <c r="A283" s="834"/>
    </row>
    <row r="284" s="769" customFormat="1" ht="14.25">
      <c r="A284" s="834"/>
    </row>
    <row r="285" s="769" customFormat="1" ht="14.25">
      <c r="A285" s="834"/>
    </row>
    <row r="286" s="769" customFormat="1" ht="14.25">
      <c r="A286" s="834"/>
    </row>
    <row r="287" s="769" customFormat="1" ht="14.25">
      <c r="A287" s="834"/>
    </row>
    <row r="288" s="769" customFormat="1" ht="14.25">
      <c r="A288" s="834"/>
    </row>
    <row r="289" s="769" customFormat="1" ht="14.25">
      <c r="A289" s="834"/>
    </row>
    <row r="290" s="769" customFormat="1" ht="14.25">
      <c r="A290" s="834"/>
    </row>
    <row r="291" s="769" customFormat="1" ht="14.25">
      <c r="A291" s="834"/>
    </row>
    <row r="292" s="769" customFormat="1" ht="14.25">
      <c r="A292" s="834"/>
    </row>
    <row r="293" s="769" customFormat="1" ht="14.25">
      <c r="A293" s="834"/>
    </row>
    <row r="294" s="769" customFormat="1" ht="14.25">
      <c r="A294" s="834"/>
    </row>
    <row r="295" s="769" customFormat="1" ht="14.25">
      <c r="A295" s="834"/>
    </row>
    <row r="296" s="769" customFormat="1" ht="14.25">
      <c r="A296" s="834"/>
    </row>
    <row r="297" s="769" customFormat="1" ht="14.25">
      <c r="A297" s="834"/>
    </row>
    <row r="298" s="769" customFormat="1" ht="14.25">
      <c r="A298" s="834"/>
    </row>
    <row r="299" s="769" customFormat="1" ht="14.25">
      <c r="A299" s="834"/>
    </row>
    <row r="300" s="769" customFormat="1" ht="14.25">
      <c r="A300" s="834"/>
    </row>
    <row r="301" s="769" customFormat="1" ht="14.25">
      <c r="A301" s="834"/>
    </row>
    <row r="302" spans="1:24" s="769" customFormat="1" ht="14.25">
      <c r="A302" s="834"/>
      <c r="B302" s="765"/>
      <c r="C302" s="765"/>
      <c r="D302" s="765"/>
      <c r="E302" s="765"/>
      <c r="F302" s="765"/>
      <c r="G302" s="765"/>
      <c r="H302" s="765"/>
      <c r="I302" s="765"/>
      <c r="J302" s="765"/>
      <c r="K302" s="765"/>
      <c r="L302" s="765"/>
      <c r="M302" s="765"/>
      <c r="N302" s="765"/>
      <c r="O302" s="765"/>
      <c r="P302" s="765"/>
      <c r="Q302" s="765"/>
      <c r="R302" s="765"/>
      <c r="S302" s="765"/>
      <c r="T302" s="765"/>
      <c r="U302" s="765"/>
      <c r="V302" s="765"/>
      <c r="W302" s="765"/>
      <c r="X302" s="765"/>
    </row>
    <row r="303" spans="1:24" s="769" customFormat="1" ht="14.25">
      <c r="A303" s="834"/>
      <c r="B303" s="765"/>
      <c r="C303" s="765"/>
      <c r="D303" s="765"/>
      <c r="E303" s="765"/>
      <c r="F303" s="765"/>
      <c r="G303" s="765"/>
      <c r="H303" s="765"/>
      <c r="I303" s="765"/>
      <c r="J303" s="765"/>
      <c r="K303" s="765"/>
      <c r="L303" s="765"/>
      <c r="M303" s="765"/>
      <c r="N303" s="765"/>
      <c r="O303" s="765"/>
      <c r="P303" s="765"/>
      <c r="Q303" s="765"/>
      <c r="R303" s="765"/>
      <c r="S303" s="765"/>
      <c r="T303" s="765"/>
      <c r="U303" s="765"/>
      <c r="V303" s="765"/>
      <c r="W303" s="765"/>
      <c r="X303" s="765"/>
    </row>
    <row r="304" spans="1:24" s="769" customFormat="1" ht="14.25">
      <c r="A304" s="834"/>
      <c r="B304" s="765"/>
      <c r="C304" s="765"/>
      <c r="D304" s="765"/>
      <c r="E304" s="765"/>
      <c r="F304" s="765"/>
      <c r="G304" s="765"/>
      <c r="H304" s="765"/>
      <c r="I304" s="765"/>
      <c r="J304" s="765"/>
      <c r="K304" s="765"/>
      <c r="L304" s="765"/>
      <c r="M304" s="765"/>
      <c r="N304" s="765"/>
      <c r="O304" s="765"/>
      <c r="P304" s="765"/>
      <c r="Q304" s="765"/>
      <c r="R304" s="765"/>
      <c r="S304" s="765"/>
      <c r="T304" s="765"/>
      <c r="U304" s="765"/>
      <c r="V304" s="765"/>
      <c r="W304" s="765"/>
      <c r="X304" s="765"/>
    </row>
    <row r="305" spans="1:24" s="769" customFormat="1" ht="14.25">
      <c r="A305" s="834"/>
      <c r="B305" s="765"/>
      <c r="C305" s="765"/>
      <c r="D305" s="765"/>
      <c r="E305" s="765"/>
      <c r="F305" s="765"/>
      <c r="G305" s="765"/>
      <c r="H305" s="765"/>
      <c r="I305" s="765"/>
      <c r="J305" s="765"/>
      <c r="K305" s="765"/>
      <c r="L305" s="765"/>
      <c r="M305" s="765"/>
      <c r="N305" s="765"/>
      <c r="O305" s="765"/>
      <c r="P305" s="765"/>
      <c r="Q305" s="765"/>
      <c r="R305" s="765"/>
      <c r="S305" s="765"/>
      <c r="T305" s="765"/>
      <c r="U305" s="765"/>
      <c r="V305" s="765"/>
      <c r="W305" s="765"/>
      <c r="X305" s="765"/>
    </row>
    <row r="306" spans="1:24" s="769" customFormat="1" ht="14.25">
      <c r="A306" s="834"/>
      <c r="B306" s="765"/>
      <c r="C306" s="765"/>
      <c r="D306" s="765"/>
      <c r="E306" s="765"/>
      <c r="F306" s="765"/>
      <c r="G306" s="765"/>
      <c r="H306" s="765"/>
      <c r="I306" s="765"/>
      <c r="J306" s="765"/>
      <c r="K306" s="765"/>
      <c r="L306" s="765"/>
      <c r="M306" s="765"/>
      <c r="N306" s="765"/>
      <c r="O306" s="765"/>
      <c r="P306" s="765"/>
      <c r="Q306" s="765"/>
      <c r="R306" s="765"/>
      <c r="S306" s="765"/>
      <c r="T306" s="765"/>
      <c r="U306" s="765"/>
      <c r="V306" s="765"/>
      <c r="W306" s="765"/>
      <c r="X306" s="765"/>
    </row>
    <row r="307" spans="1:24" s="769" customFormat="1" ht="14.25">
      <c r="A307" s="834"/>
      <c r="B307" s="765"/>
      <c r="C307" s="765"/>
      <c r="D307" s="765"/>
      <c r="E307" s="765"/>
      <c r="F307" s="765"/>
      <c r="G307" s="765"/>
      <c r="H307" s="765"/>
      <c r="I307" s="765"/>
      <c r="J307" s="765"/>
      <c r="K307" s="765"/>
      <c r="L307" s="765"/>
      <c r="M307" s="765"/>
      <c r="N307" s="765"/>
      <c r="O307" s="765"/>
      <c r="P307" s="765"/>
      <c r="Q307" s="765"/>
      <c r="R307" s="765"/>
      <c r="S307" s="765"/>
      <c r="T307" s="765"/>
      <c r="U307" s="765"/>
      <c r="V307" s="765"/>
      <c r="W307" s="765"/>
      <c r="X307" s="765"/>
    </row>
    <row r="308" spans="1:24" s="769" customFormat="1" ht="14.25">
      <c r="A308" s="834"/>
      <c r="B308" s="765"/>
      <c r="C308" s="765"/>
      <c r="D308" s="765"/>
      <c r="E308" s="765"/>
      <c r="F308" s="765"/>
      <c r="G308" s="765"/>
      <c r="H308" s="765"/>
      <c r="I308" s="765"/>
      <c r="J308" s="765"/>
      <c r="K308" s="765"/>
      <c r="L308" s="765"/>
      <c r="M308" s="765"/>
      <c r="N308" s="765"/>
      <c r="O308" s="765"/>
      <c r="P308" s="765"/>
      <c r="Q308" s="765"/>
      <c r="R308" s="765"/>
      <c r="S308" s="765"/>
      <c r="T308" s="765"/>
      <c r="U308" s="765"/>
      <c r="V308" s="765"/>
      <c r="W308" s="765"/>
      <c r="X308" s="765"/>
    </row>
    <row r="309" spans="1:24" s="769" customFormat="1" ht="14.25">
      <c r="A309" s="834"/>
      <c r="B309" s="765"/>
      <c r="C309" s="765"/>
      <c r="D309" s="765"/>
      <c r="E309" s="765"/>
      <c r="F309" s="765"/>
      <c r="G309" s="765"/>
      <c r="H309" s="765"/>
      <c r="I309" s="765"/>
      <c r="J309" s="765"/>
      <c r="K309" s="765"/>
      <c r="L309" s="765"/>
      <c r="M309" s="765"/>
      <c r="N309" s="765"/>
      <c r="O309" s="765"/>
      <c r="P309" s="765"/>
      <c r="Q309" s="765"/>
      <c r="R309" s="765"/>
      <c r="S309" s="765"/>
      <c r="T309" s="765"/>
      <c r="U309" s="765"/>
      <c r="V309" s="765"/>
      <c r="W309" s="765"/>
      <c r="X309" s="765"/>
    </row>
    <row r="310" spans="1:24" s="769" customFormat="1" ht="14.25">
      <c r="A310" s="834"/>
      <c r="B310" s="765"/>
      <c r="C310" s="765"/>
      <c r="D310" s="765"/>
      <c r="E310" s="765"/>
      <c r="F310" s="765"/>
      <c r="G310" s="765"/>
      <c r="H310" s="765"/>
      <c r="I310" s="765"/>
      <c r="J310" s="765"/>
      <c r="K310" s="765"/>
      <c r="L310" s="765"/>
      <c r="M310" s="765"/>
      <c r="N310" s="765"/>
      <c r="O310" s="765"/>
      <c r="P310" s="765"/>
      <c r="Q310" s="765"/>
      <c r="R310" s="765"/>
      <c r="S310" s="765"/>
      <c r="T310" s="765"/>
      <c r="U310" s="765"/>
      <c r="V310" s="765"/>
      <c r="W310" s="765"/>
      <c r="X310" s="765"/>
    </row>
    <row r="311" spans="1:24" s="769" customFormat="1" ht="14.25">
      <c r="A311" s="834"/>
      <c r="B311" s="765"/>
      <c r="C311" s="765"/>
      <c r="D311" s="765"/>
      <c r="E311" s="765"/>
      <c r="F311" s="765"/>
      <c r="G311" s="765"/>
      <c r="H311" s="765"/>
      <c r="I311" s="765"/>
      <c r="J311" s="765"/>
      <c r="K311" s="765"/>
      <c r="L311" s="765"/>
      <c r="M311" s="765"/>
      <c r="N311" s="765"/>
      <c r="O311" s="765"/>
      <c r="P311" s="765"/>
      <c r="Q311" s="765"/>
      <c r="R311" s="765"/>
      <c r="S311" s="765"/>
      <c r="T311" s="765"/>
      <c r="U311" s="765"/>
      <c r="V311" s="765"/>
      <c r="W311" s="765"/>
      <c r="X311" s="765"/>
    </row>
    <row r="312" spans="1:24" s="769" customFormat="1" ht="14.25">
      <c r="A312" s="834"/>
      <c r="B312" s="765"/>
      <c r="C312" s="765"/>
      <c r="D312" s="765"/>
      <c r="E312" s="765"/>
      <c r="F312" s="765"/>
      <c r="G312" s="765"/>
      <c r="H312" s="765"/>
      <c r="I312" s="765"/>
      <c r="J312" s="765"/>
      <c r="K312" s="765"/>
      <c r="L312" s="765"/>
      <c r="M312" s="765"/>
      <c r="N312" s="765"/>
      <c r="O312" s="765"/>
      <c r="P312" s="765"/>
      <c r="Q312" s="765"/>
      <c r="R312" s="765"/>
      <c r="S312" s="765"/>
      <c r="T312" s="765"/>
      <c r="U312" s="765"/>
      <c r="V312" s="765"/>
      <c r="W312" s="765"/>
      <c r="X312" s="765"/>
    </row>
    <row r="313" spans="1:24" s="769" customFormat="1" ht="14.25">
      <c r="A313" s="834"/>
      <c r="B313" s="765"/>
      <c r="C313" s="765"/>
      <c r="D313" s="765"/>
      <c r="E313" s="765"/>
      <c r="F313" s="765"/>
      <c r="G313" s="765"/>
      <c r="H313" s="765"/>
      <c r="I313" s="765"/>
      <c r="J313" s="765"/>
      <c r="K313" s="765"/>
      <c r="L313" s="765"/>
      <c r="M313" s="765"/>
      <c r="N313" s="765"/>
      <c r="O313" s="765"/>
      <c r="P313" s="765"/>
      <c r="Q313" s="765"/>
      <c r="R313" s="765"/>
      <c r="S313" s="765"/>
      <c r="T313" s="765"/>
      <c r="U313" s="765"/>
      <c r="V313" s="765"/>
      <c r="W313" s="765"/>
      <c r="X313" s="765"/>
    </row>
    <row r="314" spans="1:24" s="769" customFormat="1" ht="14.25">
      <c r="A314" s="834"/>
      <c r="B314" s="765"/>
      <c r="C314" s="765"/>
      <c r="D314" s="765"/>
      <c r="E314" s="765"/>
      <c r="F314" s="765"/>
      <c r="G314" s="765"/>
      <c r="H314" s="765"/>
      <c r="I314" s="765"/>
      <c r="J314" s="765"/>
      <c r="K314" s="765"/>
      <c r="L314" s="765"/>
      <c r="M314" s="765"/>
      <c r="N314" s="765"/>
      <c r="O314" s="765"/>
      <c r="P314" s="765"/>
      <c r="Q314" s="765"/>
      <c r="R314" s="765"/>
      <c r="S314" s="765"/>
      <c r="T314" s="765"/>
      <c r="U314" s="765"/>
      <c r="V314" s="765"/>
      <c r="W314" s="765"/>
      <c r="X314" s="765"/>
    </row>
    <row r="315" spans="1:24" s="769" customFormat="1" ht="14.25">
      <c r="A315" s="834"/>
      <c r="B315" s="765"/>
      <c r="C315" s="765"/>
      <c r="D315" s="765"/>
      <c r="E315" s="765"/>
      <c r="F315" s="765"/>
      <c r="G315" s="765"/>
      <c r="H315" s="765"/>
      <c r="I315" s="765"/>
      <c r="J315" s="765"/>
      <c r="K315" s="765"/>
      <c r="L315" s="765"/>
      <c r="M315" s="765"/>
      <c r="N315" s="765"/>
      <c r="O315" s="765"/>
      <c r="P315" s="765"/>
      <c r="Q315" s="765"/>
      <c r="R315" s="765"/>
      <c r="S315" s="765"/>
      <c r="T315" s="765"/>
      <c r="U315" s="765"/>
      <c r="V315" s="765"/>
      <c r="W315" s="765"/>
      <c r="X315" s="765"/>
    </row>
    <row r="316" spans="1:24" s="769" customFormat="1" ht="14.25">
      <c r="A316" s="834"/>
      <c r="B316" s="765"/>
      <c r="C316" s="765"/>
      <c r="D316" s="765"/>
      <c r="E316" s="765"/>
      <c r="F316" s="765"/>
      <c r="G316" s="765"/>
      <c r="H316" s="765"/>
      <c r="I316" s="765"/>
      <c r="J316" s="765"/>
      <c r="K316" s="765"/>
      <c r="L316" s="765"/>
      <c r="M316" s="765"/>
      <c r="N316" s="765"/>
      <c r="O316" s="765"/>
      <c r="P316" s="765"/>
      <c r="Q316" s="765"/>
      <c r="R316" s="765"/>
      <c r="S316" s="765"/>
      <c r="T316" s="765"/>
      <c r="U316" s="765"/>
      <c r="V316" s="765"/>
      <c r="W316" s="765"/>
      <c r="X316" s="765"/>
    </row>
    <row r="317" spans="1:24" s="769" customFormat="1" ht="14.25">
      <c r="A317" s="834"/>
      <c r="B317" s="765"/>
      <c r="C317" s="765"/>
      <c r="D317" s="765"/>
      <c r="E317" s="765"/>
      <c r="F317" s="765"/>
      <c r="G317" s="765"/>
      <c r="H317" s="765"/>
      <c r="I317" s="765"/>
      <c r="J317" s="765"/>
      <c r="K317" s="765"/>
      <c r="L317" s="765"/>
      <c r="M317" s="765"/>
      <c r="N317" s="765"/>
      <c r="O317" s="765"/>
      <c r="P317" s="765"/>
      <c r="Q317" s="765"/>
      <c r="R317" s="765"/>
      <c r="S317" s="765"/>
      <c r="T317" s="765"/>
      <c r="U317" s="765"/>
      <c r="V317" s="765"/>
      <c r="W317" s="765"/>
      <c r="X317" s="765"/>
    </row>
    <row r="318" spans="1:24" s="769" customFormat="1" ht="14.25">
      <c r="A318" s="834"/>
      <c r="B318" s="765"/>
      <c r="C318" s="765"/>
      <c r="D318" s="765"/>
      <c r="E318" s="765"/>
      <c r="F318" s="765"/>
      <c r="G318" s="765"/>
      <c r="H318" s="765"/>
      <c r="I318" s="765"/>
      <c r="J318" s="765"/>
      <c r="K318" s="765"/>
      <c r="L318" s="765"/>
      <c r="M318" s="765"/>
      <c r="N318" s="765"/>
      <c r="O318" s="765"/>
      <c r="P318" s="765"/>
      <c r="Q318" s="765"/>
      <c r="R318" s="765"/>
      <c r="S318" s="765"/>
      <c r="T318" s="765"/>
      <c r="U318" s="765"/>
      <c r="V318" s="765"/>
      <c r="W318" s="765"/>
      <c r="X318" s="765"/>
    </row>
    <row r="319" spans="1:24" s="769" customFormat="1" ht="14.25">
      <c r="A319" s="834"/>
      <c r="B319" s="765"/>
      <c r="C319" s="765"/>
      <c r="D319" s="765"/>
      <c r="E319" s="765"/>
      <c r="F319" s="765"/>
      <c r="G319" s="765"/>
      <c r="H319" s="765"/>
      <c r="I319" s="765"/>
      <c r="J319" s="765"/>
      <c r="K319" s="765"/>
      <c r="L319" s="765"/>
      <c r="M319" s="765"/>
      <c r="N319" s="765"/>
      <c r="O319" s="765"/>
      <c r="P319" s="765"/>
      <c r="Q319" s="765"/>
      <c r="R319" s="765"/>
      <c r="S319" s="765"/>
      <c r="T319" s="765"/>
      <c r="U319" s="765"/>
      <c r="V319" s="765"/>
      <c r="W319" s="765"/>
      <c r="X319" s="765"/>
    </row>
    <row r="320" spans="1:24" s="769" customFormat="1" ht="14.25">
      <c r="A320" s="834"/>
      <c r="B320" s="765"/>
      <c r="C320" s="765"/>
      <c r="D320" s="765"/>
      <c r="E320" s="765"/>
      <c r="F320" s="765"/>
      <c r="G320" s="765"/>
      <c r="H320" s="765"/>
      <c r="I320" s="765"/>
      <c r="J320" s="765"/>
      <c r="K320" s="765"/>
      <c r="L320" s="765"/>
      <c r="M320" s="765"/>
      <c r="N320" s="765"/>
      <c r="O320" s="765"/>
      <c r="P320" s="765"/>
      <c r="Q320" s="765"/>
      <c r="R320" s="765"/>
      <c r="S320" s="765"/>
      <c r="T320" s="765"/>
      <c r="U320" s="765"/>
      <c r="V320" s="765"/>
      <c r="W320" s="765"/>
      <c r="X320" s="765"/>
    </row>
    <row r="321" spans="1:24" s="769" customFormat="1" ht="14.25">
      <c r="A321" s="834"/>
      <c r="B321" s="765"/>
      <c r="C321" s="765"/>
      <c r="D321" s="765"/>
      <c r="E321" s="765"/>
      <c r="F321" s="765"/>
      <c r="G321" s="765"/>
      <c r="H321" s="765"/>
      <c r="I321" s="765"/>
      <c r="J321" s="765"/>
      <c r="K321" s="765"/>
      <c r="L321" s="765"/>
      <c r="M321" s="765"/>
      <c r="N321" s="765"/>
      <c r="O321" s="765"/>
      <c r="P321" s="765"/>
      <c r="Q321" s="765"/>
      <c r="R321" s="765"/>
      <c r="S321" s="765"/>
      <c r="T321" s="765"/>
      <c r="U321" s="765"/>
      <c r="V321" s="765"/>
      <c r="W321" s="765"/>
      <c r="X321" s="765"/>
    </row>
    <row r="322" spans="1:24" s="769" customFormat="1" ht="14.25">
      <c r="A322" s="834"/>
      <c r="B322" s="765"/>
      <c r="C322" s="765"/>
      <c r="D322" s="765"/>
      <c r="E322" s="765"/>
      <c r="F322" s="765"/>
      <c r="G322" s="765"/>
      <c r="H322" s="765"/>
      <c r="I322" s="765"/>
      <c r="J322" s="765"/>
      <c r="K322" s="765"/>
      <c r="L322" s="765"/>
      <c r="M322" s="765"/>
      <c r="N322" s="765"/>
      <c r="O322" s="765"/>
      <c r="P322" s="765"/>
      <c r="Q322" s="765"/>
      <c r="R322" s="765"/>
      <c r="S322" s="765"/>
      <c r="T322" s="765"/>
      <c r="U322" s="765"/>
      <c r="V322" s="765"/>
      <c r="W322" s="765"/>
      <c r="X322" s="765"/>
    </row>
    <row r="323" spans="1:24" s="769" customFormat="1" ht="14.25">
      <c r="A323" s="841"/>
      <c r="B323" s="765"/>
      <c r="C323" s="765"/>
      <c r="D323" s="765"/>
      <c r="E323" s="765"/>
      <c r="F323" s="765"/>
      <c r="G323" s="765"/>
      <c r="H323" s="765"/>
      <c r="I323" s="765"/>
      <c r="J323" s="765"/>
      <c r="K323" s="765"/>
      <c r="L323" s="765"/>
      <c r="M323" s="765"/>
      <c r="N323" s="765"/>
      <c r="O323" s="765"/>
      <c r="P323" s="765"/>
      <c r="Q323" s="765"/>
      <c r="R323" s="765"/>
      <c r="S323" s="765"/>
      <c r="T323" s="765"/>
      <c r="U323" s="765"/>
      <c r="V323" s="765"/>
      <c r="W323" s="765"/>
      <c r="X323" s="765"/>
    </row>
  </sheetData>
  <sheetProtection/>
  <mergeCells count="28">
    <mergeCell ref="W4:W5"/>
    <mergeCell ref="X4:X5"/>
    <mergeCell ref="S4:S5"/>
    <mergeCell ref="T4:T5"/>
    <mergeCell ref="U4:U5"/>
    <mergeCell ref="V4:V5"/>
    <mergeCell ref="Q4:Q5"/>
    <mergeCell ref="R4:R5"/>
    <mergeCell ref="K4:K5"/>
    <mergeCell ref="L4:L5"/>
    <mergeCell ref="M4:M5"/>
    <mergeCell ref="N4:N5"/>
    <mergeCell ref="I4:I5"/>
    <mergeCell ref="J4:J5"/>
    <mergeCell ref="A1:X1"/>
    <mergeCell ref="A2:X2"/>
    <mergeCell ref="A3:A5"/>
    <mergeCell ref="B3:B5"/>
    <mergeCell ref="C3:O3"/>
    <mergeCell ref="P3:X3"/>
    <mergeCell ref="O4:O5"/>
    <mergeCell ref="P4:P5"/>
    <mergeCell ref="G4:G5"/>
    <mergeCell ref="H4:H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4"/>
  </sheetPr>
  <dimension ref="A1:Q112"/>
  <sheetViews>
    <sheetView workbookViewId="0" topLeftCell="A28">
      <selection activeCell="F39" sqref="F39"/>
    </sheetView>
  </sheetViews>
  <sheetFormatPr defaultColWidth="9.140625" defaultRowHeight="23.25" customHeight="1"/>
  <cols>
    <col min="1" max="1" width="1.8515625" style="8" customWidth="1"/>
    <col min="2" max="2" width="60.8515625" style="8" customWidth="1"/>
    <col min="3" max="3" width="9.28125" style="8" customWidth="1"/>
    <col min="4" max="4" width="9.00390625" style="87" customWidth="1"/>
    <col min="5" max="5" width="11.57421875" style="88" customWidth="1"/>
    <col min="6" max="6" width="5.8515625" style="88" customWidth="1"/>
    <col min="7" max="7" width="5.8515625" style="8" customWidth="1"/>
    <col min="8" max="8" width="5.00390625" style="8" customWidth="1"/>
    <col min="9" max="9" width="5.28125" style="8" customWidth="1"/>
    <col min="10" max="10" width="6.57421875" style="8" customWidth="1"/>
    <col min="11" max="11" width="15.421875" style="8" customWidth="1"/>
    <col min="12" max="12" width="9.7109375" style="8" customWidth="1"/>
    <col min="13" max="16384" width="9.140625" style="8" customWidth="1"/>
  </cols>
  <sheetData>
    <row r="1" spans="2:11" ht="36" customHeight="1">
      <c r="B1" s="1567" t="s">
        <v>1770</v>
      </c>
      <c r="C1" s="1567"/>
      <c r="D1" s="1567"/>
      <c r="E1" s="1567"/>
      <c r="F1" s="1567"/>
      <c r="G1" s="1567"/>
      <c r="H1" s="1567"/>
      <c r="I1" s="1567"/>
      <c r="J1" s="1567"/>
      <c r="K1" s="1567"/>
    </row>
    <row r="2" spans="1:11" s="447" customFormat="1" ht="25.5" customHeight="1">
      <c r="A2" s="435"/>
      <c r="B2" s="1606" t="s">
        <v>377</v>
      </c>
      <c r="C2" s="1606" t="s">
        <v>1771</v>
      </c>
      <c r="D2" s="1652" t="s">
        <v>1772</v>
      </c>
      <c r="E2" s="1654" t="s">
        <v>2561</v>
      </c>
      <c r="F2" s="1654" t="s">
        <v>1773</v>
      </c>
      <c r="G2" s="1654"/>
      <c r="H2" s="1654"/>
      <c r="I2" s="1654"/>
      <c r="J2" s="1654"/>
      <c r="K2" s="1656" t="s">
        <v>2364</v>
      </c>
    </row>
    <row r="3" spans="1:17" s="197" customFormat="1" ht="15.75" customHeight="1">
      <c r="A3" s="448"/>
      <c r="B3" s="1584"/>
      <c r="C3" s="1584"/>
      <c r="D3" s="1653"/>
      <c r="E3" s="1655"/>
      <c r="F3" s="449">
        <v>1</v>
      </c>
      <c r="G3" s="449">
        <v>2</v>
      </c>
      <c r="H3" s="449">
        <v>3</v>
      </c>
      <c r="I3" s="450">
        <v>4</v>
      </c>
      <c r="J3" s="450">
        <v>5</v>
      </c>
      <c r="K3" s="1657"/>
      <c r="M3" s="451"/>
      <c r="N3" s="451"/>
      <c r="O3" s="451"/>
      <c r="P3" s="451"/>
      <c r="Q3" s="451"/>
    </row>
    <row r="4" spans="2:11" s="197" customFormat="1" ht="23.25" customHeight="1">
      <c r="B4" s="207" t="s">
        <v>2545</v>
      </c>
      <c r="C4" s="190"/>
      <c r="D4" s="452"/>
      <c r="E4" s="453"/>
      <c r="F4" s="454"/>
      <c r="G4" s="190"/>
      <c r="H4" s="190"/>
      <c r="I4" s="190"/>
      <c r="J4" s="190"/>
      <c r="K4" s="190"/>
    </row>
    <row r="5" spans="2:11" s="197" customFormat="1" ht="23.25" customHeight="1">
      <c r="B5" s="27" t="s">
        <v>2565</v>
      </c>
      <c r="C5" s="416" t="s">
        <v>1473</v>
      </c>
      <c r="D5" s="463">
        <v>4</v>
      </c>
      <c r="E5" s="464">
        <v>5</v>
      </c>
      <c r="F5" s="465">
        <v>1</v>
      </c>
      <c r="G5" s="394">
        <v>2</v>
      </c>
      <c r="H5" s="394">
        <v>3</v>
      </c>
      <c r="I5" s="394">
        <v>4</v>
      </c>
      <c r="J5" s="394">
        <v>5</v>
      </c>
      <c r="K5" s="216" t="s">
        <v>3123</v>
      </c>
    </row>
    <row r="6" spans="2:11" s="197" customFormat="1" ht="23.25" customHeight="1">
      <c r="B6" s="12" t="s">
        <v>2567</v>
      </c>
      <c r="C6" s="416" t="s">
        <v>1473</v>
      </c>
      <c r="D6" s="463">
        <v>5</v>
      </c>
      <c r="E6" s="464">
        <v>5</v>
      </c>
      <c r="F6" s="465">
        <v>1</v>
      </c>
      <c r="G6" s="394">
        <v>2</v>
      </c>
      <c r="H6" s="394">
        <v>3</v>
      </c>
      <c r="I6" s="394">
        <v>4</v>
      </c>
      <c r="J6" s="394">
        <v>5</v>
      </c>
      <c r="K6" s="216" t="s">
        <v>2547</v>
      </c>
    </row>
    <row r="7" spans="2:11" s="197" customFormat="1" ht="23.25" customHeight="1">
      <c r="B7" s="12" t="s">
        <v>2568</v>
      </c>
      <c r="C7" s="416" t="s">
        <v>1473</v>
      </c>
      <c r="D7" s="463">
        <v>4</v>
      </c>
      <c r="E7" s="464">
        <v>5</v>
      </c>
      <c r="F7" s="465">
        <v>1</v>
      </c>
      <c r="G7" s="394">
        <v>2</v>
      </c>
      <c r="H7" s="394">
        <v>3</v>
      </c>
      <c r="I7" s="394">
        <v>4</v>
      </c>
      <c r="J7" s="394">
        <v>5</v>
      </c>
      <c r="K7" s="216" t="s">
        <v>2547</v>
      </c>
    </row>
    <row r="8" spans="2:11" s="197" customFormat="1" ht="23.25" customHeight="1">
      <c r="B8" s="24" t="s">
        <v>2569</v>
      </c>
      <c r="C8" s="416" t="s">
        <v>1474</v>
      </c>
      <c r="D8" s="463">
        <v>4</v>
      </c>
      <c r="E8" s="464">
        <v>80</v>
      </c>
      <c r="F8" s="465">
        <v>70</v>
      </c>
      <c r="G8" s="394">
        <v>75</v>
      </c>
      <c r="H8" s="394">
        <v>80</v>
      </c>
      <c r="I8" s="394">
        <v>85</v>
      </c>
      <c r="J8" s="394">
        <v>90</v>
      </c>
      <c r="K8" s="216" t="s">
        <v>3123</v>
      </c>
    </row>
    <row r="9" spans="2:11" s="197" customFormat="1" ht="23.25" customHeight="1">
      <c r="B9" s="109" t="s">
        <v>2570</v>
      </c>
      <c r="C9" s="100" t="s">
        <v>1474</v>
      </c>
      <c r="D9" s="254">
        <v>3</v>
      </c>
      <c r="E9" s="218">
        <v>80</v>
      </c>
      <c r="F9" s="343">
        <v>50</v>
      </c>
      <c r="G9" s="191">
        <v>60</v>
      </c>
      <c r="H9" s="191">
        <v>70</v>
      </c>
      <c r="I9" s="191">
        <v>80</v>
      </c>
      <c r="J9" s="191">
        <v>90</v>
      </c>
      <c r="K9" s="216" t="s">
        <v>3123</v>
      </c>
    </row>
    <row r="10" spans="2:11" s="197" customFormat="1" ht="23.25" customHeight="1">
      <c r="B10" s="455"/>
      <c r="C10" s="100"/>
      <c r="D10" s="254"/>
      <c r="E10" s="218"/>
      <c r="F10" s="343"/>
      <c r="G10" s="191"/>
      <c r="H10" s="191"/>
      <c r="I10" s="191"/>
      <c r="J10" s="191"/>
      <c r="K10" s="216"/>
    </row>
    <row r="11" spans="2:11" s="197" customFormat="1" ht="23.25" customHeight="1">
      <c r="B11" s="344" t="s">
        <v>2546</v>
      </c>
      <c r="C11" s="100"/>
      <c r="D11" s="254"/>
      <c r="E11" s="218"/>
      <c r="F11" s="343"/>
      <c r="G11" s="191"/>
      <c r="H11" s="191"/>
      <c r="I11" s="191"/>
      <c r="J11" s="191"/>
      <c r="K11" s="216"/>
    </row>
    <row r="12" spans="2:11" s="197" customFormat="1" ht="23.25" customHeight="1">
      <c r="B12" s="29" t="s">
        <v>2562</v>
      </c>
      <c r="C12" s="100" t="s">
        <v>1473</v>
      </c>
      <c r="D12" s="254">
        <v>4</v>
      </c>
      <c r="E12" s="218">
        <v>5</v>
      </c>
      <c r="F12" s="343">
        <v>1</v>
      </c>
      <c r="G12" s="191">
        <v>2</v>
      </c>
      <c r="H12" s="191">
        <v>3</v>
      </c>
      <c r="I12" s="191">
        <v>4</v>
      </c>
      <c r="J12" s="191">
        <v>5</v>
      </c>
      <c r="K12" s="216" t="s">
        <v>2548</v>
      </c>
    </row>
    <row r="13" spans="2:11" s="197" customFormat="1" ht="23.25" customHeight="1">
      <c r="B13" s="32" t="s">
        <v>2580</v>
      </c>
      <c r="C13" s="416" t="s">
        <v>1474</v>
      </c>
      <c r="D13" s="463">
        <v>6</v>
      </c>
      <c r="E13" s="464">
        <v>80</v>
      </c>
      <c r="F13" s="465">
        <v>70</v>
      </c>
      <c r="G13" s="394">
        <v>75</v>
      </c>
      <c r="H13" s="394">
        <v>80</v>
      </c>
      <c r="I13" s="394">
        <v>85</v>
      </c>
      <c r="J13" s="394">
        <v>90</v>
      </c>
      <c r="K13" s="216" t="s">
        <v>2550</v>
      </c>
    </row>
    <row r="14" spans="2:11" s="197" customFormat="1" ht="23.25" customHeight="1">
      <c r="B14" s="30" t="s">
        <v>3126</v>
      </c>
      <c r="C14" s="100" t="s">
        <v>1474</v>
      </c>
      <c r="D14" s="254">
        <v>3</v>
      </c>
      <c r="E14" s="218">
        <v>0.05</v>
      </c>
      <c r="F14" s="343" t="s">
        <v>2555</v>
      </c>
      <c r="G14" s="191">
        <v>0.06</v>
      </c>
      <c r="H14" s="191">
        <v>0.05</v>
      </c>
      <c r="I14" s="191">
        <v>0.04</v>
      </c>
      <c r="J14" s="191" t="s">
        <v>2556</v>
      </c>
      <c r="K14" s="216" t="s">
        <v>2547</v>
      </c>
    </row>
    <row r="15" spans="2:11" s="197" customFormat="1" ht="23.25" customHeight="1">
      <c r="B15" s="30" t="s">
        <v>2466</v>
      </c>
      <c r="C15" s="100" t="s">
        <v>2551</v>
      </c>
      <c r="D15" s="254">
        <v>3</v>
      </c>
      <c r="E15" s="218">
        <v>9</v>
      </c>
      <c r="F15" s="343" t="s">
        <v>2553</v>
      </c>
      <c r="G15" s="191">
        <v>10</v>
      </c>
      <c r="H15" s="191">
        <v>9</v>
      </c>
      <c r="I15" s="191">
        <v>8</v>
      </c>
      <c r="J15" s="191" t="s">
        <v>2554</v>
      </c>
      <c r="K15" s="216" t="s">
        <v>2547</v>
      </c>
    </row>
    <row r="16" spans="2:11" s="197" customFormat="1" ht="23.25" customHeight="1">
      <c r="B16" s="30" t="s">
        <v>2467</v>
      </c>
      <c r="C16" s="100" t="s">
        <v>1475</v>
      </c>
      <c r="D16" s="254">
        <v>6</v>
      </c>
      <c r="E16" s="218" t="s">
        <v>2552</v>
      </c>
      <c r="F16" s="343">
        <v>40</v>
      </c>
      <c r="G16" s="191">
        <v>35</v>
      </c>
      <c r="H16" s="191">
        <v>30</v>
      </c>
      <c r="I16" s="191">
        <v>25</v>
      </c>
      <c r="J16" s="191">
        <v>20</v>
      </c>
      <c r="K16" s="216" t="s">
        <v>2549</v>
      </c>
    </row>
    <row r="17" spans="2:11" s="197" customFormat="1" ht="23.25" customHeight="1">
      <c r="B17" s="31" t="s">
        <v>2468</v>
      </c>
      <c r="C17" s="100" t="s">
        <v>1476</v>
      </c>
      <c r="D17" s="254">
        <v>5</v>
      </c>
      <c r="E17" s="218" t="s">
        <v>2557</v>
      </c>
      <c r="F17" s="343">
        <v>1.5</v>
      </c>
      <c r="G17" s="191">
        <v>1.25</v>
      </c>
      <c r="H17" s="191">
        <v>1</v>
      </c>
      <c r="I17" s="191">
        <v>0.75</v>
      </c>
      <c r="J17" s="191">
        <v>0.5</v>
      </c>
      <c r="K17" s="216" t="s">
        <v>421</v>
      </c>
    </row>
    <row r="18" spans="2:11" s="197" customFormat="1" ht="23.25" customHeight="1">
      <c r="B18" s="29" t="s">
        <v>2564</v>
      </c>
      <c r="C18" s="254"/>
      <c r="D18" s="254">
        <v>3</v>
      </c>
      <c r="E18" s="218" t="s">
        <v>2558</v>
      </c>
      <c r="F18" s="343">
        <v>9</v>
      </c>
      <c r="G18" s="191">
        <v>8</v>
      </c>
      <c r="H18" s="191">
        <v>7</v>
      </c>
      <c r="I18" s="191">
        <v>6</v>
      </c>
      <c r="J18" s="191">
        <v>5</v>
      </c>
      <c r="K18" s="216" t="s">
        <v>32</v>
      </c>
    </row>
    <row r="19" spans="1:11" s="447" customFormat="1" ht="28.5" customHeight="1">
      <c r="A19" s="435"/>
      <c r="B19" s="1606" t="s">
        <v>377</v>
      </c>
      <c r="C19" s="1606" t="s">
        <v>1771</v>
      </c>
      <c r="D19" s="1652" t="s">
        <v>1772</v>
      </c>
      <c r="E19" s="1654" t="s">
        <v>2561</v>
      </c>
      <c r="F19" s="1654" t="s">
        <v>1773</v>
      </c>
      <c r="G19" s="1654"/>
      <c r="H19" s="1654"/>
      <c r="I19" s="1654"/>
      <c r="J19" s="1654"/>
      <c r="K19" s="1656" t="s">
        <v>2364</v>
      </c>
    </row>
    <row r="20" spans="1:17" s="197" customFormat="1" ht="24.75" customHeight="1">
      <c r="A20" s="448"/>
      <c r="B20" s="1607"/>
      <c r="C20" s="1607"/>
      <c r="D20" s="1658"/>
      <c r="E20" s="1655"/>
      <c r="F20" s="460">
        <v>1</v>
      </c>
      <c r="G20" s="460">
        <v>2</v>
      </c>
      <c r="H20" s="460">
        <v>3</v>
      </c>
      <c r="I20" s="461">
        <v>4</v>
      </c>
      <c r="J20" s="461">
        <v>5</v>
      </c>
      <c r="K20" s="1657"/>
      <c r="M20" s="451"/>
      <c r="N20" s="451"/>
      <c r="O20" s="451"/>
      <c r="P20" s="451"/>
      <c r="Q20" s="451"/>
    </row>
    <row r="21" spans="2:11" s="197" customFormat="1" ht="23.25" customHeight="1">
      <c r="B21" s="344" t="s">
        <v>1774</v>
      </c>
      <c r="C21" s="254"/>
      <c r="D21" s="254"/>
      <c r="E21" s="218"/>
      <c r="F21" s="343"/>
      <c r="G21" s="191"/>
      <c r="H21" s="191"/>
      <c r="I21" s="191"/>
      <c r="J21" s="191"/>
      <c r="K21" s="216"/>
    </row>
    <row r="22" spans="2:11" s="197" customFormat="1" ht="22.5" customHeight="1">
      <c r="B22" s="32" t="s">
        <v>3127</v>
      </c>
      <c r="C22" s="100" t="s">
        <v>1477</v>
      </c>
      <c r="D22" s="254">
        <v>8</v>
      </c>
      <c r="E22" s="254">
        <v>3</v>
      </c>
      <c r="F22" s="118" t="s">
        <v>2135</v>
      </c>
      <c r="G22" s="53" t="s">
        <v>2136</v>
      </c>
      <c r="H22" s="53" t="s">
        <v>2137</v>
      </c>
      <c r="I22" s="53" t="s">
        <v>2138</v>
      </c>
      <c r="J22" s="456" t="s">
        <v>2559</v>
      </c>
      <c r="K22" s="216" t="s">
        <v>2550</v>
      </c>
    </row>
    <row r="23" spans="2:11" s="197" customFormat="1" ht="23.25" customHeight="1">
      <c r="B23" s="12" t="s">
        <v>2572</v>
      </c>
      <c r="C23" s="100" t="s">
        <v>1473</v>
      </c>
      <c r="D23" s="254">
        <v>3</v>
      </c>
      <c r="E23" s="218">
        <v>5</v>
      </c>
      <c r="F23" s="343">
        <v>1</v>
      </c>
      <c r="G23" s="191">
        <v>2</v>
      </c>
      <c r="H23" s="191">
        <v>3</v>
      </c>
      <c r="I23" s="191">
        <v>4</v>
      </c>
      <c r="J23" s="191">
        <v>5</v>
      </c>
      <c r="K23" s="216" t="s">
        <v>3112</v>
      </c>
    </row>
    <row r="24" spans="2:11" s="197" customFormat="1" ht="23.25" customHeight="1">
      <c r="B24" s="12" t="s">
        <v>2573</v>
      </c>
      <c r="C24" s="100" t="s">
        <v>1473</v>
      </c>
      <c r="D24" s="254">
        <v>3</v>
      </c>
      <c r="E24" s="218">
        <v>5</v>
      </c>
      <c r="F24" s="343">
        <v>1</v>
      </c>
      <c r="G24" s="191">
        <v>2</v>
      </c>
      <c r="H24" s="191">
        <v>3</v>
      </c>
      <c r="I24" s="191">
        <v>4</v>
      </c>
      <c r="J24" s="191">
        <v>5</v>
      </c>
      <c r="K24" s="216" t="s">
        <v>1781</v>
      </c>
    </row>
    <row r="25" spans="2:11" s="197" customFormat="1" ht="23.25" customHeight="1">
      <c r="B25" s="1" t="s">
        <v>2574</v>
      </c>
      <c r="C25" s="100" t="s">
        <v>1474</v>
      </c>
      <c r="D25" s="254">
        <v>5</v>
      </c>
      <c r="E25" s="218" t="s">
        <v>1906</v>
      </c>
      <c r="F25" s="343" t="s">
        <v>2560</v>
      </c>
      <c r="G25" s="191">
        <v>0.5</v>
      </c>
      <c r="H25" s="191">
        <v>1</v>
      </c>
      <c r="I25" s="191">
        <v>1.5</v>
      </c>
      <c r="J25" s="191">
        <v>2</v>
      </c>
      <c r="K25" s="216" t="s">
        <v>1781</v>
      </c>
    </row>
    <row r="26" spans="2:11" s="197" customFormat="1" ht="23.25" customHeight="1">
      <c r="B26" s="23" t="s">
        <v>2575</v>
      </c>
      <c r="C26" s="100" t="s">
        <v>1473</v>
      </c>
      <c r="D26" s="254">
        <v>3</v>
      </c>
      <c r="E26" s="214">
        <v>5</v>
      </c>
      <c r="F26" s="343">
        <v>1</v>
      </c>
      <c r="G26" s="191">
        <v>2</v>
      </c>
      <c r="H26" s="191">
        <v>3</v>
      </c>
      <c r="I26" s="191">
        <v>4</v>
      </c>
      <c r="J26" s="191">
        <v>5</v>
      </c>
      <c r="K26" s="216" t="s">
        <v>1781</v>
      </c>
    </row>
    <row r="27" spans="2:11" s="197" customFormat="1" ht="22.5" customHeight="1">
      <c r="B27" s="1" t="s">
        <v>2576</v>
      </c>
      <c r="C27" s="415" t="s">
        <v>1473</v>
      </c>
      <c r="D27" s="457">
        <v>3</v>
      </c>
      <c r="E27" s="458">
        <v>5</v>
      </c>
      <c r="F27" s="459">
        <v>1</v>
      </c>
      <c r="G27" s="193">
        <v>2</v>
      </c>
      <c r="H27" s="193">
        <v>3</v>
      </c>
      <c r="I27" s="193">
        <v>4</v>
      </c>
      <c r="J27" s="193">
        <v>5</v>
      </c>
      <c r="K27" s="216" t="s">
        <v>1781</v>
      </c>
    </row>
    <row r="28" spans="2:11" s="197" customFormat="1" ht="23.25" customHeight="1">
      <c r="B28" s="1" t="s">
        <v>2578</v>
      </c>
      <c r="C28" s="100" t="s">
        <v>1474</v>
      </c>
      <c r="D28" s="254">
        <v>5</v>
      </c>
      <c r="E28" s="218">
        <v>80</v>
      </c>
      <c r="F28" s="343">
        <v>65</v>
      </c>
      <c r="G28" s="191">
        <v>70</v>
      </c>
      <c r="H28" s="191">
        <v>75</v>
      </c>
      <c r="I28" s="191">
        <v>80</v>
      </c>
      <c r="J28" s="191">
        <v>85</v>
      </c>
      <c r="K28" s="216" t="s">
        <v>1921</v>
      </c>
    </row>
    <row r="29" spans="2:11" s="197" customFormat="1" ht="23.25" customHeight="1">
      <c r="B29" s="462" t="s">
        <v>1775</v>
      </c>
      <c r="C29" s="414"/>
      <c r="D29" s="452"/>
      <c r="E29" s="453"/>
      <c r="F29" s="454"/>
      <c r="G29" s="190"/>
      <c r="H29" s="190"/>
      <c r="I29" s="190"/>
      <c r="J29" s="190"/>
      <c r="K29" s="216"/>
    </row>
    <row r="30" spans="2:11" s="197" customFormat="1" ht="23.25" customHeight="1">
      <c r="B30" s="28" t="s">
        <v>2566</v>
      </c>
      <c r="C30" s="100" t="s">
        <v>1473</v>
      </c>
      <c r="D30" s="254">
        <v>3</v>
      </c>
      <c r="E30" s="218">
        <v>5</v>
      </c>
      <c r="F30" s="343">
        <v>1</v>
      </c>
      <c r="G30" s="191">
        <v>2</v>
      </c>
      <c r="H30" s="191">
        <v>3</v>
      </c>
      <c r="I30" s="191">
        <v>4</v>
      </c>
      <c r="J30" s="191">
        <v>5</v>
      </c>
      <c r="K30" s="216" t="s">
        <v>1928</v>
      </c>
    </row>
    <row r="31" spans="2:11" s="197" customFormat="1" ht="23.25" customHeight="1">
      <c r="B31" s="12" t="s">
        <v>2571</v>
      </c>
      <c r="C31" s="100" t="s">
        <v>1474</v>
      </c>
      <c r="D31" s="254">
        <v>4</v>
      </c>
      <c r="E31" s="218">
        <v>80</v>
      </c>
      <c r="F31" s="343">
        <v>70</v>
      </c>
      <c r="G31" s="191">
        <v>75</v>
      </c>
      <c r="H31" s="191">
        <v>80</v>
      </c>
      <c r="I31" s="191">
        <v>85</v>
      </c>
      <c r="J31" s="191">
        <v>90</v>
      </c>
      <c r="K31" s="216" t="s">
        <v>3112</v>
      </c>
    </row>
    <row r="32" spans="2:11" s="197" customFormat="1" ht="23.25" customHeight="1">
      <c r="B32" s="26" t="s">
        <v>2577</v>
      </c>
      <c r="C32" s="100" t="s">
        <v>1473</v>
      </c>
      <c r="D32" s="254">
        <v>3</v>
      </c>
      <c r="E32" s="218">
        <v>5</v>
      </c>
      <c r="F32" s="343">
        <v>1</v>
      </c>
      <c r="G32" s="191">
        <v>2</v>
      </c>
      <c r="H32" s="191">
        <v>3</v>
      </c>
      <c r="I32" s="191">
        <v>4</v>
      </c>
      <c r="J32" s="191">
        <v>5</v>
      </c>
      <c r="K32" s="216" t="s">
        <v>1921</v>
      </c>
    </row>
    <row r="33" spans="2:11" s="197" customFormat="1" ht="23.25" customHeight="1">
      <c r="B33" s="24" t="s">
        <v>2581</v>
      </c>
      <c r="C33" s="100" t="s">
        <v>1474</v>
      </c>
      <c r="D33" s="254">
        <v>5</v>
      </c>
      <c r="E33" s="218">
        <v>80</v>
      </c>
      <c r="F33" s="343">
        <v>70</v>
      </c>
      <c r="G33" s="191">
        <v>75</v>
      </c>
      <c r="H33" s="191">
        <v>80</v>
      </c>
      <c r="I33" s="191">
        <v>85</v>
      </c>
      <c r="J33" s="191">
        <v>90</v>
      </c>
      <c r="K33" s="216" t="s">
        <v>1928</v>
      </c>
    </row>
    <row r="34" spans="2:11" s="197" customFormat="1" ht="23.25" customHeight="1">
      <c r="B34" s="1" t="s">
        <v>2579</v>
      </c>
      <c r="C34" s="100" t="s">
        <v>1473</v>
      </c>
      <c r="D34" s="254">
        <v>3</v>
      </c>
      <c r="E34" s="218">
        <v>5</v>
      </c>
      <c r="F34" s="343">
        <v>1</v>
      </c>
      <c r="G34" s="191">
        <v>2</v>
      </c>
      <c r="H34" s="191">
        <v>3</v>
      </c>
      <c r="I34" s="191">
        <v>4</v>
      </c>
      <c r="J34" s="191">
        <v>5</v>
      </c>
      <c r="K34" s="216" t="s">
        <v>1928</v>
      </c>
    </row>
    <row r="35" spans="2:11" s="197" customFormat="1" ht="31.5" customHeight="1">
      <c r="B35" s="23" t="s">
        <v>1472</v>
      </c>
      <c r="C35" s="415" t="s">
        <v>1474</v>
      </c>
      <c r="D35" s="457">
        <v>2</v>
      </c>
      <c r="E35" s="458">
        <v>80</v>
      </c>
      <c r="F35" s="459">
        <v>70</v>
      </c>
      <c r="G35" s="193">
        <v>75</v>
      </c>
      <c r="H35" s="193">
        <v>80</v>
      </c>
      <c r="I35" s="193">
        <v>85</v>
      </c>
      <c r="J35" s="193">
        <v>90</v>
      </c>
      <c r="K35" s="261" t="s">
        <v>1928</v>
      </c>
    </row>
    <row r="36" ht="23.25" customHeight="1">
      <c r="K36" s="412"/>
    </row>
    <row r="37" ht="23.25" customHeight="1">
      <c r="K37" s="412"/>
    </row>
    <row r="38" ht="23.25" customHeight="1">
      <c r="K38" s="412"/>
    </row>
    <row r="39" ht="23.25" customHeight="1">
      <c r="K39" s="412"/>
    </row>
    <row r="40" ht="23.25" customHeight="1">
      <c r="K40" s="412"/>
    </row>
    <row r="41" ht="23.25" customHeight="1">
      <c r="K41" s="412"/>
    </row>
    <row r="42" ht="23.25" customHeight="1">
      <c r="K42" s="412"/>
    </row>
    <row r="43" ht="23.25" customHeight="1">
      <c r="K43" s="412"/>
    </row>
    <row r="44" ht="23.25" customHeight="1">
      <c r="K44" s="412"/>
    </row>
    <row r="45" ht="23.25" customHeight="1">
      <c r="K45" s="412"/>
    </row>
    <row r="46" ht="23.25" customHeight="1">
      <c r="K46" s="412"/>
    </row>
    <row r="47" ht="23.25" customHeight="1">
      <c r="K47" s="412"/>
    </row>
    <row r="48" ht="23.25" customHeight="1">
      <c r="K48" s="412"/>
    </row>
    <row r="49" ht="23.25" customHeight="1">
      <c r="K49" s="412"/>
    </row>
    <row r="50" ht="23.25" customHeight="1">
      <c r="K50" s="412"/>
    </row>
    <row r="51" ht="23.25" customHeight="1">
      <c r="K51" s="412"/>
    </row>
    <row r="52" ht="23.25" customHeight="1">
      <c r="K52" s="412"/>
    </row>
    <row r="53" ht="23.25" customHeight="1">
      <c r="K53" s="412"/>
    </row>
    <row r="54" ht="23.25" customHeight="1">
      <c r="K54" s="412"/>
    </row>
    <row r="55" ht="23.25" customHeight="1">
      <c r="K55" s="412"/>
    </row>
    <row r="56" ht="23.25" customHeight="1">
      <c r="K56" s="412"/>
    </row>
    <row r="57" ht="23.25" customHeight="1">
      <c r="K57" s="412"/>
    </row>
    <row r="58" ht="23.25" customHeight="1">
      <c r="K58" s="412"/>
    </row>
    <row r="59" ht="23.25" customHeight="1">
      <c r="K59" s="412"/>
    </row>
    <row r="60" ht="23.25" customHeight="1">
      <c r="K60" s="412"/>
    </row>
    <row r="61" ht="23.25" customHeight="1">
      <c r="K61" s="412"/>
    </row>
    <row r="62" ht="23.25" customHeight="1">
      <c r="K62" s="412"/>
    </row>
    <row r="63" ht="23.25" customHeight="1">
      <c r="K63" s="412"/>
    </row>
    <row r="64" ht="23.25" customHeight="1">
      <c r="K64" s="412"/>
    </row>
    <row r="65" ht="23.25" customHeight="1">
      <c r="K65" s="412"/>
    </row>
    <row r="66" ht="23.25" customHeight="1">
      <c r="K66" s="412"/>
    </row>
    <row r="67" ht="23.25" customHeight="1">
      <c r="K67" s="412"/>
    </row>
    <row r="68" ht="23.25" customHeight="1">
      <c r="K68" s="412"/>
    </row>
    <row r="69" ht="23.25" customHeight="1">
      <c r="K69" s="412"/>
    </row>
    <row r="70" ht="23.25" customHeight="1">
      <c r="K70" s="412"/>
    </row>
    <row r="71" ht="23.25" customHeight="1">
      <c r="K71" s="412"/>
    </row>
    <row r="72" ht="23.25" customHeight="1">
      <c r="K72" s="412"/>
    </row>
    <row r="73" ht="23.25" customHeight="1">
      <c r="K73" s="412"/>
    </row>
    <row r="74" ht="23.25" customHeight="1">
      <c r="K74" s="412"/>
    </row>
    <row r="75" ht="23.25" customHeight="1">
      <c r="K75" s="412"/>
    </row>
    <row r="76" ht="23.25" customHeight="1">
      <c r="K76" s="412"/>
    </row>
    <row r="77" ht="23.25" customHeight="1">
      <c r="K77" s="412"/>
    </row>
    <row r="78" ht="23.25" customHeight="1">
      <c r="K78" s="412"/>
    </row>
    <row r="79" ht="23.25" customHeight="1">
      <c r="K79" s="412"/>
    </row>
    <row r="80" ht="23.25" customHeight="1">
      <c r="K80" s="412"/>
    </row>
    <row r="81" ht="23.25" customHeight="1">
      <c r="K81" s="412"/>
    </row>
    <row r="82" ht="23.25" customHeight="1">
      <c r="K82" s="412"/>
    </row>
    <row r="83" ht="23.25" customHeight="1">
      <c r="K83" s="412"/>
    </row>
    <row r="84" ht="23.25" customHeight="1">
      <c r="K84" s="412"/>
    </row>
    <row r="85" ht="23.25" customHeight="1">
      <c r="K85" s="412"/>
    </row>
    <row r="86" ht="23.25" customHeight="1">
      <c r="K86" s="412"/>
    </row>
    <row r="87" ht="23.25" customHeight="1">
      <c r="K87" s="412"/>
    </row>
    <row r="88" ht="23.25" customHeight="1">
      <c r="K88" s="412"/>
    </row>
    <row r="89" ht="23.25" customHeight="1">
      <c r="K89" s="412"/>
    </row>
    <row r="90" ht="23.25" customHeight="1">
      <c r="K90" s="412"/>
    </row>
    <row r="91" ht="23.25" customHeight="1">
      <c r="K91" s="412"/>
    </row>
    <row r="92" ht="23.25" customHeight="1">
      <c r="K92" s="412"/>
    </row>
    <row r="93" ht="23.25" customHeight="1">
      <c r="K93" s="412"/>
    </row>
    <row r="94" ht="23.25" customHeight="1">
      <c r="K94" s="412"/>
    </row>
    <row r="95" ht="23.25" customHeight="1">
      <c r="K95" s="412"/>
    </row>
    <row r="96" ht="23.25" customHeight="1">
      <c r="K96" s="412"/>
    </row>
    <row r="97" ht="23.25" customHeight="1">
      <c r="K97" s="412"/>
    </row>
    <row r="98" ht="23.25" customHeight="1">
      <c r="K98" s="412"/>
    </row>
    <row r="99" ht="23.25" customHeight="1">
      <c r="K99" s="412"/>
    </row>
    <row r="100" ht="23.25" customHeight="1">
      <c r="K100" s="412"/>
    </row>
    <row r="101" ht="23.25" customHeight="1">
      <c r="K101" s="412"/>
    </row>
    <row r="102" ht="23.25" customHeight="1">
      <c r="K102" s="412"/>
    </row>
    <row r="103" ht="23.25" customHeight="1">
      <c r="K103" s="412"/>
    </row>
    <row r="104" ht="23.25" customHeight="1">
      <c r="K104" s="412"/>
    </row>
    <row r="105" ht="23.25" customHeight="1">
      <c r="K105" s="412"/>
    </row>
    <row r="106" ht="23.25" customHeight="1">
      <c r="K106" s="412"/>
    </row>
    <row r="107" ht="23.25" customHeight="1">
      <c r="K107" s="412"/>
    </row>
    <row r="108" ht="23.25" customHeight="1">
      <c r="K108" s="412"/>
    </row>
    <row r="109" ht="23.25" customHeight="1">
      <c r="K109" s="412"/>
    </row>
    <row r="110" ht="23.25" customHeight="1">
      <c r="K110" s="412"/>
    </row>
    <row r="111" ht="23.25" customHeight="1">
      <c r="K111" s="412"/>
    </row>
    <row r="112" ht="23.25" customHeight="1">
      <c r="K112" s="412"/>
    </row>
  </sheetData>
  <sheetProtection/>
  <mergeCells count="13">
    <mergeCell ref="K19:K20"/>
    <mergeCell ref="F19:J19"/>
    <mergeCell ref="B19:B20"/>
    <mergeCell ref="C19:C20"/>
    <mergeCell ref="D19:D20"/>
    <mergeCell ref="E19:E20"/>
    <mergeCell ref="B1:K1"/>
    <mergeCell ref="B2:B3"/>
    <mergeCell ref="C2:C3"/>
    <mergeCell ref="D2:D3"/>
    <mergeCell ref="E2:E3"/>
    <mergeCell ref="F2:J2"/>
    <mergeCell ref="K2:K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AD38"/>
  <sheetViews>
    <sheetView zoomScalePageLayoutView="0" workbookViewId="0" topLeftCell="A22">
      <selection activeCell="B15" sqref="B15"/>
    </sheetView>
  </sheetViews>
  <sheetFormatPr defaultColWidth="3.140625" defaultRowHeight="12.75"/>
  <cols>
    <col min="1" max="1" width="23.00390625" style="0" customWidth="1"/>
    <col min="2" max="2" width="41.00390625" style="0" customWidth="1"/>
    <col min="3" max="30" width="2.8515625" style="0" customWidth="1"/>
  </cols>
  <sheetData>
    <row r="1" spans="1:30" s="38" customFormat="1" ht="27.75" customHeight="1">
      <c r="A1" s="1563" t="s">
        <v>1776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  <c r="Q1" s="1563"/>
      <c r="R1" s="1563"/>
      <c r="S1" s="1563"/>
      <c r="T1" s="1563"/>
      <c r="U1" s="1563"/>
      <c r="V1" s="1563"/>
      <c r="W1" s="1563"/>
      <c r="X1" s="1563"/>
      <c r="Y1" s="1563"/>
      <c r="Z1" s="1563"/>
      <c r="AA1" s="1563"/>
      <c r="AB1" s="1563"/>
      <c r="AC1" s="1563"/>
      <c r="AD1" s="1563"/>
    </row>
    <row r="2" spans="1:30" s="38" customFormat="1" ht="26.25" customHeight="1">
      <c r="A2" s="1669" t="s">
        <v>1777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69"/>
      <c r="T2" s="1669"/>
      <c r="U2" s="1669"/>
      <c r="V2" s="1669"/>
      <c r="W2" s="1669"/>
      <c r="X2" s="1669"/>
      <c r="Y2" s="1669"/>
      <c r="Z2" s="1669"/>
      <c r="AA2" s="1669"/>
      <c r="AB2" s="1669"/>
      <c r="AC2" s="1669"/>
      <c r="AD2" s="1669"/>
    </row>
    <row r="3" spans="1:30" ht="20.25" customHeight="1">
      <c r="A3" s="1667" t="s">
        <v>1778</v>
      </c>
      <c r="B3" s="1667" t="s">
        <v>1779</v>
      </c>
      <c r="C3" s="1660" t="s">
        <v>1780</v>
      </c>
      <c r="D3" s="1661"/>
      <c r="E3" s="1661"/>
      <c r="F3" s="1661"/>
      <c r="G3" s="1661"/>
      <c r="H3" s="1661"/>
      <c r="I3" s="1661"/>
      <c r="J3" s="1661"/>
      <c r="K3" s="1661"/>
      <c r="L3" s="1661"/>
      <c r="M3" s="1661"/>
      <c r="N3" s="1661"/>
      <c r="O3" s="1662"/>
      <c r="P3" s="1660" t="s">
        <v>47</v>
      </c>
      <c r="Q3" s="1661"/>
      <c r="R3" s="1661"/>
      <c r="S3" s="1661"/>
      <c r="T3" s="1661"/>
      <c r="U3" s="1661"/>
      <c r="V3" s="1661"/>
      <c r="W3" s="1661"/>
      <c r="X3" s="1661"/>
      <c r="Y3" s="1661"/>
      <c r="Z3" s="1661"/>
      <c r="AA3" s="1661"/>
      <c r="AB3" s="1661"/>
      <c r="AC3" s="1661"/>
      <c r="AD3" s="1662"/>
    </row>
    <row r="4" spans="1:30" ht="21" customHeight="1">
      <c r="A4" s="1667"/>
      <c r="B4" s="1667"/>
      <c r="C4" s="1659" t="s">
        <v>1781</v>
      </c>
      <c r="D4" s="1659" t="s">
        <v>1782</v>
      </c>
      <c r="E4" s="1659" t="s">
        <v>1783</v>
      </c>
      <c r="F4" s="1659" t="s">
        <v>1784</v>
      </c>
      <c r="G4" s="1659" t="s">
        <v>1785</v>
      </c>
      <c r="H4" s="1659" t="s">
        <v>1786</v>
      </c>
      <c r="I4" s="1659" t="s">
        <v>1787</v>
      </c>
      <c r="J4" s="1659" t="s">
        <v>1788</v>
      </c>
      <c r="K4" s="1659" t="s">
        <v>40</v>
      </c>
      <c r="L4" s="1659" t="s">
        <v>3123</v>
      </c>
      <c r="M4" s="1659" t="s">
        <v>3125</v>
      </c>
      <c r="N4" s="1659" t="s">
        <v>3124</v>
      </c>
      <c r="O4" s="1659" t="s">
        <v>29</v>
      </c>
      <c r="P4" s="1659" t="s">
        <v>30</v>
      </c>
      <c r="Q4" s="1659" t="s">
        <v>31</v>
      </c>
      <c r="R4" s="1659" t="s">
        <v>32</v>
      </c>
      <c r="S4" s="1659" t="s">
        <v>33</v>
      </c>
      <c r="T4" s="1659" t="s">
        <v>34</v>
      </c>
      <c r="U4" s="1659" t="s">
        <v>35</v>
      </c>
      <c r="V4" s="1659" t="s">
        <v>36</v>
      </c>
      <c r="W4" s="1659" t="s">
        <v>37</v>
      </c>
      <c r="X4" s="1659" t="s">
        <v>38</v>
      </c>
      <c r="Y4" s="1663" t="s">
        <v>39</v>
      </c>
      <c r="Z4" s="1663"/>
      <c r="AA4" s="1663"/>
      <c r="AB4" s="1663"/>
      <c r="AC4" s="1663"/>
      <c r="AD4" s="1663"/>
    </row>
    <row r="5" spans="1:30" ht="49.5" customHeight="1">
      <c r="A5" s="1667"/>
      <c r="B5" s="1667"/>
      <c r="C5" s="1659"/>
      <c r="D5" s="1659"/>
      <c r="E5" s="1659"/>
      <c r="F5" s="1659"/>
      <c r="G5" s="1659"/>
      <c r="H5" s="1659"/>
      <c r="I5" s="1659"/>
      <c r="J5" s="1659"/>
      <c r="K5" s="1664"/>
      <c r="L5" s="1664"/>
      <c r="M5" s="1664"/>
      <c r="N5" s="1664"/>
      <c r="O5" s="1659"/>
      <c r="P5" s="1659"/>
      <c r="Q5" s="1659"/>
      <c r="R5" s="1659"/>
      <c r="S5" s="1659"/>
      <c r="T5" s="1659"/>
      <c r="U5" s="1659"/>
      <c r="V5" s="1659"/>
      <c r="W5" s="1659"/>
      <c r="X5" s="1659"/>
      <c r="Y5" s="10" t="s">
        <v>41</v>
      </c>
      <c r="Z5" s="10" t="s">
        <v>42</v>
      </c>
      <c r="AA5" s="10" t="s">
        <v>43</v>
      </c>
      <c r="AB5" s="10" t="s">
        <v>44</v>
      </c>
      <c r="AC5" s="10" t="s">
        <v>45</v>
      </c>
      <c r="AD5" s="11" t="s">
        <v>46</v>
      </c>
    </row>
    <row r="6" spans="1:30" s="7" customFormat="1" ht="18.75">
      <c r="A6" s="12" t="s">
        <v>899</v>
      </c>
      <c r="B6" s="32" t="s">
        <v>3127</v>
      </c>
      <c r="C6" s="51" t="s">
        <v>1994</v>
      </c>
      <c r="D6" s="51" t="s">
        <v>1995</v>
      </c>
      <c r="E6" s="51" t="s">
        <v>1994</v>
      </c>
      <c r="F6" s="51" t="s">
        <v>1994</v>
      </c>
      <c r="G6" s="51" t="s">
        <v>1994</v>
      </c>
      <c r="H6" s="51" t="s">
        <v>1994</v>
      </c>
      <c r="I6" s="51" t="s">
        <v>1994</v>
      </c>
      <c r="J6" s="51" t="s">
        <v>1994</v>
      </c>
      <c r="K6" s="51" t="s">
        <v>1994</v>
      </c>
      <c r="L6" s="53"/>
      <c r="M6" s="53"/>
      <c r="N6" s="53"/>
      <c r="O6" s="53"/>
      <c r="P6" s="51" t="s">
        <v>1994</v>
      </c>
      <c r="Q6" s="51" t="s">
        <v>1994</v>
      </c>
      <c r="R6" s="51" t="s">
        <v>1994</v>
      </c>
      <c r="S6" s="51" t="s">
        <v>1994</v>
      </c>
      <c r="T6" s="51" t="s">
        <v>1994</v>
      </c>
      <c r="U6" s="51" t="s">
        <v>1994</v>
      </c>
      <c r="V6" s="51" t="s">
        <v>1994</v>
      </c>
      <c r="W6" s="51" t="s">
        <v>1994</v>
      </c>
      <c r="X6" s="51" t="s">
        <v>1994</v>
      </c>
      <c r="Y6" s="51" t="s">
        <v>1994</v>
      </c>
      <c r="Z6" s="51" t="s">
        <v>1994</v>
      </c>
      <c r="AA6" s="51" t="s">
        <v>1994</v>
      </c>
      <c r="AB6" s="51" t="s">
        <v>1994</v>
      </c>
      <c r="AC6" s="52"/>
      <c r="AD6" s="33"/>
    </row>
    <row r="7" spans="1:30" s="7" customFormat="1" ht="19.5" customHeight="1">
      <c r="A7" s="13" t="s">
        <v>900</v>
      </c>
      <c r="B7" s="29" t="s">
        <v>1047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 t="s">
        <v>1995</v>
      </c>
      <c r="N7" s="53"/>
      <c r="O7" s="53"/>
      <c r="P7" s="53"/>
      <c r="Q7" s="53"/>
      <c r="R7" s="53"/>
      <c r="S7" s="53"/>
      <c r="T7" s="53" t="s">
        <v>1994</v>
      </c>
      <c r="U7" s="53" t="s">
        <v>1994</v>
      </c>
      <c r="V7" s="53"/>
      <c r="W7" s="53"/>
      <c r="X7" s="54"/>
      <c r="Y7" s="54"/>
      <c r="Z7" s="54" t="s">
        <v>1994</v>
      </c>
      <c r="AA7" s="54" t="s">
        <v>1994</v>
      </c>
      <c r="AB7" s="54" t="s">
        <v>1994</v>
      </c>
      <c r="AC7" s="54" t="s">
        <v>1994</v>
      </c>
      <c r="AD7" s="34"/>
    </row>
    <row r="8" spans="1:30" s="7" customFormat="1" ht="19.5" customHeight="1">
      <c r="A8" s="13"/>
      <c r="B8" s="32" t="s">
        <v>2563</v>
      </c>
      <c r="C8" s="53" t="s">
        <v>1994</v>
      </c>
      <c r="D8" s="53" t="s">
        <v>1995</v>
      </c>
      <c r="E8" s="53" t="s">
        <v>1994</v>
      </c>
      <c r="F8" s="53" t="s">
        <v>1994</v>
      </c>
      <c r="G8" s="53" t="s">
        <v>1994</v>
      </c>
      <c r="H8" s="53" t="s">
        <v>1994</v>
      </c>
      <c r="I8" s="53" t="s">
        <v>1994</v>
      </c>
      <c r="J8" s="53"/>
      <c r="K8" s="53"/>
      <c r="L8" s="53"/>
      <c r="M8" s="53"/>
      <c r="N8" s="53"/>
      <c r="O8" s="53"/>
      <c r="P8" s="53" t="s">
        <v>1994</v>
      </c>
      <c r="Q8" s="53" t="s">
        <v>1994</v>
      </c>
      <c r="R8" s="53" t="s">
        <v>1994</v>
      </c>
      <c r="S8" s="53" t="s">
        <v>1994</v>
      </c>
      <c r="T8" s="53" t="s">
        <v>1994</v>
      </c>
      <c r="U8" s="53" t="s">
        <v>1994</v>
      </c>
      <c r="V8" s="53" t="s">
        <v>1994</v>
      </c>
      <c r="W8" s="53" t="s">
        <v>1994</v>
      </c>
      <c r="X8" s="53" t="s">
        <v>1994</v>
      </c>
      <c r="Y8" s="53" t="s">
        <v>1994</v>
      </c>
      <c r="Z8" s="53" t="s">
        <v>1994</v>
      </c>
      <c r="AA8" s="53" t="s">
        <v>1994</v>
      </c>
      <c r="AB8" s="53" t="s">
        <v>1994</v>
      </c>
      <c r="AC8" s="54"/>
      <c r="AD8" s="34"/>
    </row>
    <row r="9" spans="1:30" s="7" customFormat="1" ht="19.5" customHeight="1">
      <c r="A9" s="2"/>
      <c r="B9" s="30" t="s">
        <v>3126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 t="s">
        <v>1994</v>
      </c>
      <c r="P9" s="53"/>
      <c r="Q9" s="53"/>
      <c r="S9" s="53"/>
      <c r="T9" s="53"/>
      <c r="U9" s="53"/>
      <c r="V9" s="53"/>
      <c r="W9" s="53"/>
      <c r="X9" s="53"/>
      <c r="Y9" s="54"/>
      <c r="Z9" s="54" t="s">
        <v>1994</v>
      </c>
      <c r="AA9" s="54" t="s">
        <v>1994</v>
      </c>
      <c r="AB9" s="54" t="s">
        <v>1995</v>
      </c>
      <c r="AC9" s="54"/>
      <c r="AD9" s="34"/>
    </row>
    <row r="10" spans="1:30" s="7" customFormat="1" ht="21.75" customHeight="1">
      <c r="A10" s="4"/>
      <c r="B10" s="30" t="s">
        <v>2466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 t="s">
        <v>1994</v>
      </c>
      <c r="P10" s="53"/>
      <c r="Q10" s="53"/>
      <c r="R10" s="53" t="s">
        <v>1994</v>
      </c>
      <c r="S10" s="53"/>
      <c r="T10" s="53"/>
      <c r="U10" s="53"/>
      <c r="V10" s="53"/>
      <c r="W10" s="53"/>
      <c r="X10" s="53"/>
      <c r="Y10" s="54"/>
      <c r="Z10" s="54"/>
      <c r="AA10" s="54" t="s">
        <v>1995</v>
      </c>
      <c r="AB10" s="54"/>
      <c r="AC10" s="54"/>
      <c r="AD10" s="34"/>
    </row>
    <row r="11" spans="1:30" s="7" customFormat="1" ht="18" customHeight="1">
      <c r="A11" s="4"/>
      <c r="B11" s="30" t="s">
        <v>2467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 t="s">
        <v>1994</v>
      </c>
      <c r="P11" s="53"/>
      <c r="Q11" s="53"/>
      <c r="R11" s="53" t="s">
        <v>1994</v>
      </c>
      <c r="S11" s="53"/>
      <c r="T11" s="53"/>
      <c r="U11" s="53"/>
      <c r="V11" s="53"/>
      <c r="W11" s="53"/>
      <c r="X11" s="53"/>
      <c r="Y11" s="54"/>
      <c r="Z11" s="54"/>
      <c r="AA11" s="54" t="s">
        <v>1995</v>
      </c>
      <c r="AB11" s="54"/>
      <c r="AC11" s="54"/>
      <c r="AD11" s="34"/>
    </row>
    <row r="12" spans="1:30" s="7" customFormat="1" ht="21.75" customHeight="1">
      <c r="A12" s="14"/>
      <c r="B12" s="31" t="s">
        <v>2468</v>
      </c>
      <c r="C12" s="53"/>
      <c r="D12" s="53"/>
      <c r="E12" s="53"/>
      <c r="F12" s="53"/>
      <c r="G12" s="53"/>
      <c r="H12" s="53" t="s">
        <v>1995</v>
      </c>
      <c r="I12" s="53"/>
      <c r="J12" s="53"/>
      <c r="K12" s="53"/>
      <c r="L12" s="53"/>
      <c r="M12" s="53"/>
      <c r="N12" s="53"/>
      <c r="O12" s="53"/>
      <c r="P12" s="53"/>
      <c r="Q12" s="53"/>
      <c r="S12" s="53"/>
      <c r="T12" s="53" t="s">
        <v>1994</v>
      </c>
      <c r="U12" s="53" t="s">
        <v>1994</v>
      </c>
      <c r="V12" s="53"/>
      <c r="W12" s="53" t="s">
        <v>1994</v>
      </c>
      <c r="X12" s="53"/>
      <c r="Y12" s="54" t="s">
        <v>1994</v>
      </c>
      <c r="Z12" s="54" t="s">
        <v>1994</v>
      </c>
      <c r="AA12" s="54" t="s">
        <v>1994</v>
      </c>
      <c r="AB12" s="54" t="s">
        <v>1994</v>
      </c>
      <c r="AC12" s="54" t="s">
        <v>1994</v>
      </c>
      <c r="AD12" s="54" t="s">
        <v>1994</v>
      </c>
    </row>
    <row r="13" spans="1:30" s="7" customFormat="1" ht="21.75" customHeight="1">
      <c r="A13" s="103"/>
      <c r="B13" s="29" t="s">
        <v>2564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S13" s="469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</row>
    <row r="14" spans="1:30" s="7" customFormat="1" ht="33.75" customHeight="1">
      <c r="A14" s="3" t="s">
        <v>907</v>
      </c>
      <c r="B14" s="27" t="s">
        <v>2565</v>
      </c>
      <c r="C14" s="53"/>
      <c r="D14" s="53"/>
      <c r="E14" s="53" t="s">
        <v>1995</v>
      </c>
      <c r="F14" s="53"/>
      <c r="G14" s="53"/>
      <c r="H14" s="53"/>
      <c r="I14" s="53"/>
      <c r="J14" s="53"/>
      <c r="K14" s="53"/>
      <c r="L14" s="53" t="s">
        <v>1994</v>
      </c>
      <c r="M14" s="53"/>
      <c r="N14" s="53"/>
      <c r="O14" s="53"/>
      <c r="P14" s="53"/>
      <c r="Q14" s="53"/>
      <c r="R14" s="53"/>
      <c r="T14" s="53" t="s">
        <v>1994</v>
      </c>
      <c r="U14" s="53"/>
      <c r="V14" s="53"/>
      <c r="W14" s="53"/>
      <c r="X14" s="53" t="s">
        <v>1994</v>
      </c>
      <c r="Y14" s="54" t="s">
        <v>1994</v>
      </c>
      <c r="Z14" s="54"/>
      <c r="AA14" s="54"/>
      <c r="AB14" s="54" t="s">
        <v>1994</v>
      </c>
      <c r="AC14" s="54"/>
      <c r="AD14" s="34"/>
    </row>
    <row r="15" spans="1:30" s="7" customFormat="1" ht="21" customHeight="1">
      <c r="A15" s="15"/>
      <c r="B15" s="28" t="s">
        <v>1049</v>
      </c>
      <c r="C15" s="53" t="s">
        <v>1994</v>
      </c>
      <c r="D15" s="53"/>
      <c r="E15" s="53"/>
      <c r="F15" s="53" t="s">
        <v>1994</v>
      </c>
      <c r="G15" s="53"/>
      <c r="H15" s="53"/>
      <c r="I15" s="53"/>
      <c r="J15" s="53" t="s">
        <v>1995</v>
      </c>
      <c r="K15" s="53"/>
      <c r="L15" s="53"/>
      <c r="M15" s="53"/>
      <c r="N15" s="53" t="s">
        <v>1994</v>
      </c>
      <c r="O15" s="53" t="s">
        <v>1994</v>
      </c>
      <c r="P15" s="53" t="s">
        <v>1994</v>
      </c>
      <c r="Q15" s="53" t="s">
        <v>1994</v>
      </c>
      <c r="R15" s="53" t="s">
        <v>1994</v>
      </c>
      <c r="S15" s="53" t="s">
        <v>1994</v>
      </c>
      <c r="T15" s="53" t="s">
        <v>1994</v>
      </c>
      <c r="U15" s="53" t="s">
        <v>1994</v>
      </c>
      <c r="V15" s="53" t="s">
        <v>1994</v>
      </c>
      <c r="W15" s="53" t="s">
        <v>1994</v>
      </c>
      <c r="X15" s="53" t="s">
        <v>1994</v>
      </c>
      <c r="Y15" s="54" t="s">
        <v>1994</v>
      </c>
      <c r="Z15" s="54" t="s">
        <v>1994</v>
      </c>
      <c r="AA15" s="54" t="s">
        <v>1994</v>
      </c>
      <c r="AB15" s="54" t="s">
        <v>1994</v>
      </c>
      <c r="AC15" s="54" t="s">
        <v>1994</v>
      </c>
      <c r="AD15" s="54" t="s">
        <v>1994</v>
      </c>
    </row>
    <row r="16" spans="1:30" s="7" customFormat="1" ht="19.5" customHeight="1">
      <c r="A16" s="16" t="s">
        <v>3121</v>
      </c>
      <c r="B16" s="12" t="s">
        <v>2567</v>
      </c>
      <c r="C16" s="53"/>
      <c r="D16" s="53"/>
      <c r="E16" s="53" t="s">
        <v>1995</v>
      </c>
      <c r="F16" s="53"/>
      <c r="G16" s="53"/>
      <c r="H16" s="53"/>
      <c r="I16" s="53"/>
      <c r="J16" s="53"/>
      <c r="K16" s="34"/>
      <c r="L16" s="34"/>
      <c r="M16" s="34"/>
      <c r="N16" s="34"/>
      <c r="O16" s="53" t="s">
        <v>1994</v>
      </c>
      <c r="P16" s="53"/>
      <c r="Q16" s="53" t="s">
        <v>1994</v>
      </c>
      <c r="R16" s="53" t="s">
        <v>1994</v>
      </c>
      <c r="S16" s="53"/>
      <c r="T16" s="53" t="s">
        <v>1994</v>
      </c>
      <c r="U16" s="53"/>
      <c r="V16" s="53"/>
      <c r="W16" s="53"/>
      <c r="X16" s="53"/>
      <c r="Y16" s="54" t="s">
        <v>1994</v>
      </c>
      <c r="Z16" s="54" t="s">
        <v>1994</v>
      </c>
      <c r="AA16" s="54"/>
      <c r="AB16" s="54" t="s">
        <v>1994</v>
      </c>
      <c r="AC16" s="54"/>
      <c r="AD16" s="34"/>
    </row>
    <row r="17" spans="1:30" s="7" customFormat="1" ht="33.75" customHeight="1">
      <c r="A17" s="17" t="s">
        <v>2472</v>
      </c>
      <c r="B17" s="12" t="s">
        <v>2568</v>
      </c>
      <c r="C17" s="53"/>
      <c r="D17" s="53"/>
      <c r="E17" s="53" t="s">
        <v>1995</v>
      </c>
      <c r="F17" s="53"/>
      <c r="G17" s="53"/>
      <c r="H17" s="53"/>
      <c r="I17" s="53"/>
      <c r="J17" s="53"/>
      <c r="K17" s="34"/>
      <c r="L17" s="34" t="s">
        <v>1994</v>
      </c>
      <c r="M17" s="34"/>
      <c r="N17" s="34"/>
      <c r="O17" s="53" t="s">
        <v>1994</v>
      </c>
      <c r="P17" s="53"/>
      <c r="Q17" s="53"/>
      <c r="R17" s="53"/>
      <c r="S17" s="53" t="s">
        <v>1994</v>
      </c>
      <c r="T17" s="53" t="s">
        <v>1994</v>
      </c>
      <c r="U17" s="53"/>
      <c r="V17" s="53"/>
      <c r="W17" s="53"/>
      <c r="X17" s="53" t="s">
        <v>1994</v>
      </c>
      <c r="Y17" s="54" t="s">
        <v>1994</v>
      </c>
      <c r="Z17" s="54"/>
      <c r="AA17" s="54"/>
      <c r="AB17" s="54"/>
      <c r="AC17" s="54"/>
      <c r="AD17" s="34"/>
    </row>
    <row r="18" spans="1:30" s="7" customFormat="1" ht="34.5" customHeight="1">
      <c r="A18" s="432" t="s">
        <v>3174</v>
      </c>
      <c r="B18" s="24" t="s">
        <v>2569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 t="s">
        <v>1995</v>
      </c>
      <c r="M18" s="419"/>
      <c r="N18" s="419"/>
      <c r="O18" s="419"/>
      <c r="P18" s="419"/>
      <c r="Q18" s="419" t="s">
        <v>1994</v>
      </c>
      <c r="R18" s="419" t="s">
        <v>1994</v>
      </c>
      <c r="S18" s="419"/>
      <c r="T18" s="419" t="s">
        <v>1994</v>
      </c>
      <c r="U18" s="419"/>
      <c r="V18" s="419"/>
      <c r="W18" s="419"/>
      <c r="X18" s="157"/>
      <c r="Y18" s="157"/>
      <c r="Z18" s="157"/>
      <c r="AA18" s="157"/>
      <c r="AB18" s="157"/>
      <c r="AC18" s="157"/>
      <c r="AD18" s="420"/>
    </row>
    <row r="19" spans="1:30" s="7" customFormat="1" ht="35.25" customHeight="1">
      <c r="A19" s="102"/>
      <c r="B19" s="109" t="s">
        <v>2570</v>
      </c>
      <c r="C19" s="53"/>
      <c r="D19" s="53"/>
      <c r="E19" s="53"/>
      <c r="F19" s="53"/>
      <c r="G19" s="53"/>
      <c r="H19" s="53"/>
      <c r="I19" s="53"/>
      <c r="J19" s="53"/>
      <c r="K19" s="53"/>
      <c r="L19" s="53" t="s">
        <v>1995</v>
      </c>
      <c r="M19" s="53"/>
      <c r="N19" s="53"/>
      <c r="O19" s="53"/>
      <c r="P19" s="34"/>
      <c r="Q19" s="53" t="s">
        <v>1994</v>
      </c>
      <c r="R19" s="53" t="s">
        <v>1994</v>
      </c>
      <c r="S19" s="53"/>
      <c r="T19" s="53" t="s">
        <v>1994</v>
      </c>
      <c r="U19" s="53"/>
      <c r="V19" s="53" t="s">
        <v>1994</v>
      </c>
      <c r="W19" s="53"/>
      <c r="X19" s="54"/>
      <c r="Y19" s="54"/>
      <c r="Z19" s="54"/>
      <c r="AA19" s="54"/>
      <c r="AB19" s="54"/>
      <c r="AC19" s="54"/>
      <c r="AD19" s="34"/>
    </row>
    <row r="20" spans="1:30" s="7" customFormat="1" ht="35.25" customHeight="1">
      <c r="A20" s="19"/>
      <c r="B20" s="175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35"/>
      <c r="Q20" s="417"/>
      <c r="R20" s="417"/>
      <c r="S20" s="417"/>
      <c r="T20" s="417"/>
      <c r="U20" s="417"/>
      <c r="V20" s="417"/>
      <c r="W20" s="417"/>
      <c r="X20" s="123"/>
      <c r="Y20" s="123"/>
      <c r="Z20" s="123"/>
      <c r="AA20" s="123"/>
      <c r="AB20" s="123"/>
      <c r="AC20" s="123"/>
      <c r="AD20" s="35"/>
    </row>
    <row r="21" spans="1:2" s="7" customFormat="1" ht="35.25" customHeight="1">
      <c r="A21" s="87"/>
      <c r="B21" s="421"/>
    </row>
    <row r="22" spans="1:30" ht="20.25" customHeight="1">
      <c r="A22" s="1667" t="s">
        <v>1778</v>
      </c>
      <c r="B22" s="1667" t="s">
        <v>1779</v>
      </c>
      <c r="C22" s="1660" t="s">
        <v>1780</v>
      </c>
      <c r="D22" s="1661"/>
      <c r="E22" s="1661"/>
      <c r="F22" s="1661"/>
      <c r="G22" s="1661"/>
      <c r="H22" s="1661"/>
      <c r="I22" s="1661"/>
      <c r="J22" s="1661"/>
      <c r="K22" s="1661"/>
      <c r="L22" s="1661"/>
      <c r="M22" s="1661"/>
      <c r="N22" s="1662"/>
      <c r="O22" s="1668" t="s">
        <v>47</v>
      </c>
      <c r="P22" s="1668"/>
      <c r="Q22" s="1668"/>
      <c r="R22" s="1668"/>
      <c r="S22" s="1668"/>
      <c r="T22" s="1668"/>
      <c r="U22" s="1668"/>
      <c r="V22" s="1668"/>
      <c r="W22" s="1668"/>
      <c r="X22" s="1668"/>
      <c r="Y22" s="1668"/>
      <c r="Z22" s="1668"/>
      <c r="AA22" s="1668"/>
      <c r="AB22" s="1668"/>
      <c r="AC22" s="1668"/>
      <c r="AD22" s="1668"/>
    </row>
    <row r="23" spans="1:30" ht="21" customHeight="1">
      <c r="A23" s="1667"/>
      <c r="B23" s="1667"/>
      <c r="C23" s="1659" t="s">
        <v>1781</v>
      </c>
      <c r="D23" s="1659" t="s">
        <v>1782</v>
      </c>
      <c r="E23" s="1659" t="s">
        <v>1783</v>
      </c>
      <c r="F23" s="1659" t="s">
        <v>1784</v>
      </c>
      <c r="G23" s="1659" t="s">
        <v>1785</v>
      </c>
      <c r="H23" s="1659" t="s">
        <v>1786</v>
      </c>
      <c r="I23" s="1659" t="s">
        <v>1787</v>
      </c>
      <c r="J23" s="1659" t="s">
        <v>1788</v>
      </c>
      <c r="K23" s="1659" t="s">
        <v>40</v>
      </c>
      <c r="L23" s="1659" t="s">
        <v>3123</v>
      </c>
      <c r="M23" s="1659" t="s">
        <v>3125</v>
      </c>
      <c r="N23" s="1659" t="s">
        <v>3124</v>
      </c>
      <c r="O23" s="1659" t="s">
        <v>29</v>
      </c>
      <c r="P23" s="1659" t="s">
        <v>30</v>
      </c>
      <c r="Q23" s="1659" t="s">
        <v>31</v>
      </c>
      <c r="R23" s="1659" t="s">
        <v>32</v>
      </c>
      <c r="S23" s="1659" t="s">
        <v>33</v>
      </c>
      <c r="T23" s="1659" t="s">
        <v>34</v>
      </c>
      <c r="U23" s="1659" t="s">
        <v>35</v>
      </c>
      <c r="V23" s="1659" t="s">
        <v>36</v>
      </c>
      <c r="W23" s="1659" t="s">
        <v>37</v>
      </c>
      <c r="X23" s="1659" t="s">
        <v>38</v>
      </c>
      <c r="Y23" s="1663" t="s">
        <v>39</v>
      </c>
      <c r="Z23" s="1663"/>
      <c r="AA23" s="1663"/>
      <c r="AB23" s="1663"/>
      <c r="AC23" s="1663"/>
      <c r="AD23" s="1663"/>
    </row>
    <row r="24" spans="1:30" ht="49.5" customHeight="1">
      <c r="A24" s="1667"/>
      <c r="B24" s="1667"/>
      <c r="C24" s="1659"/>
      <c r="D24" s="1659"/>
      <c r="E24" s="1659"/>
      <c r="F24" s="1659"/>
      <c r="G24" s="1659"/>
      <c r="H24" s="1659"/>
      <c r="I24" s="1659"/>
      <c r="J24" s="1659"/>
      <c r="K24" s="1664"/>
      <c r="L24" s="1664"/>
      <c r="M24" s="1664"/>
      <c r="N24" s="1664"/>
      <c r="O24" s="1659"/>
      <c r="P24" s="1659"/>
      <c r="Q24" s="1659"/>
      <c r="R24" s="1659"/>
      <c r="S24" s="1659"/>
      <c r="T24" s="1659"/>
      <c r="U24" s="1659"/>
      <c r="V24" s="1659"/>
      <c r="W24" s="1659"/>
      <c r="X24" s="1659"/>
      <c r="Y24" s="10" t="s">
        <v>41</v>
      </c>
      <c r="Z24" s="10" t="s">
        <v>42</v>
      </c>
      <c r="AA24" s="10" t="s">
        <v>43</v>
      </c>
      <c r="AB24" s="10" t="s">
        <v>44</v>
      </c>
      <c r="AC24" s="10" t="s">
        <v>45</v>
      </c>
      <c r="AD24" s="11" t="s">
        <v>46</v>
      </c>
    </row>
    <row r="25" spans="1:30" s="7" customFormat="1" ht="35.25" customHeight="1">
      <c r="A25" s="1665" t="s">
        <v>2469</v>
      </c>
      <c r="B25" s="12" t="s">
        <v>2571</v>
      </c>
      <c r="C25" s="51"/>
      <c r="D25" s="51"/>
      <c r="E25" s="51"/>
      <c r="F25" s="51" t="s">
        <v>1995</v>
      </c>
      <c r="G25" s="51"/>
      <c r="H25" s="51"/>
      <c r="I25" s="51" t="s">
        <v>1994</v>
      </c>
      <c r="J25" s="51"/>
      <c r="K25" s="51"/>
      <c r="L25" s="51"/>
      <c r="M25" s="51"/>
      <c r="N25" s="51"/>
      <c r="O25" s="51"/>
      <c r="P25" s="51" t="s">
        <v>1994</v>
      </c>
      <c r="Q25" s="51"/>
      <c r="R25" s="51"/>
      <c r="S25" s="51"/>
      <c r="T25" s="51"/>
      <c r="U25" s="51"/>
      <c r="V25" s="51"/>
      <c r="W25" s="51"/>
      <c r="X25" s="52"/>
      <c r="Y25" s="52"/>
      <c r="Z25" s="52"/>
      <c r="AA25" s="52"/>
      <c r="AB25" s="52"/>
      <c r="AC25" s="52"/>
      <c r="AD25" s="33"/>
    </row>
    <row r="26" spans="1:30" s="7" customFormat="1" ht="21" customHeight="1">
      <c r="A26" s="1666"/>
      <c r="B26" s="12" t="s">
        <v>2572</v>
      </c>
      <c r="C26" s="53"/>
      <c r="D26" s="53"/>
      <c r="E26" s="53"/>
      <c r="F26" s="53" t="s">
        <v>1994</v>
      </c>
      <c r="G26" s="53"/>
      <c r="H26" s="53" t="s">
        <v>1995</v>
      </c>
      <c r="I26" s="53"/>
      <c r="J26" s="53"/>
      <c r="K26" s="34"/>
      <c r="L26" s="34"/>
      <c r="M26" s="34"/>
      <c r="N26" s="34"/>
      <c r="O26" s="34"/>
      <c r="P26" s="53"/>
      <c r="Q26" s="53"/>
      <c r="R26" s="53" t="s">
        <v>1994</v>
      </c>
      <c r="S26" s="53"/>
      <c r="T26" s="53"/>
      <c r="U26" s="53"/>
      <c r="V26" s="53"/>
      <c r="W26" s="53"/>
      <c r="X26" s="54"/>
      <c r="Y26" s="54"/>
      <c r="Z26" s="54"/>
      <c r="AA26" s="54"/>
      <c r="AB26" s="54"/>
      <c r="AC26" s="54"/>
      <c r="AD26" s="34"/>
    </row>
    <row r="27" spans="1:30" s="7" customFormat="1" ht="21" customHeight="1">
      <c r="A27" s="18" t="s">
        <v>676</v>
      </c>
      <c r="B27" s="12" t="s">
        <v>2573</v>
      </c>
      <c r="C27" s="53" t="s">
        <v>1995</v>
      </c>
      <c r="D27" s="53" t="s">
        <v>1994</v>
      </c>
      <c r="E27" s="53"/>
      <c r="F27" s="53"/>
      <c r="G27" s="53" t="s">
        <v>2471</v>
      </c>
      <c r="H27" s="53"/>
      <c r="I27" s="53"/>
      <c r="J27" s="53"/>
      <c r="K27" s="34"/>
      <c r="L27" s="34"/>
      <c r="M27" s="34"/>
      <c r="N27" s="34"/>
      <c r="O27" s="53" t="s">
        <v>1994</v>
      </c>
      <c r="P27" s="53" t="s">
        <v>1994</v>
      </c>
      <c r="Q27" s="53"/>
      <c r="R27" s="53" t="s">
        <v>1994</v>
      </c>
      <c r="S27" s="53" t="s">
        <v>1994</v>
      </c>
      <c r="T27" s="53" t="s">
        <v>1994</v>
      </c>
      <c r="U27" s="53" t="s">
        <v>1994</v>
      </c>
      <c r="V27" s="53"/>
      <c r="W27" s="53" t="s">
        <v>1994</v>
      </c>
      <c r="X27" s="53"/>
      <c r="Y27" s="54" t="s">
        <v>1994</v>
      </c>
      <c r="Z27" s="54" t="s">
        <v>1994</v>
      </c>
      <c r="AA27" s="54" t="s">
        <v>1994</v>
      </c>
      <c r="AB27" s="54" t="s">
        <v>1994</v>
      </c>
      <c r="AC27" s="54" t="s">
        <v>1994</v>
      </c>
      <c r="AD27" s="54" t="s">
        <v>1994</v>
      </c>
    </row>
    <row r="28" spans="1:30" s="7" customFormat="1" ht="20.25" customHeight="1">
      <c r="A28" s="6" t="s">
        <v>677</v>
      </c>
      <c r="B28" s="1" t="s">
        <v>2574</v>
      </c>
      <c r="C28" s="53" t="s">
        <v>1995</v>
      </c>
      <c r="D28" s="53" t="s">
        <v>1994</v>
      </c>
      <c r="E28" s="53" t="s">
        <v>1994</v>
      </c>
      <c r="F28" s="53" t="s">
        <v>1994</v>
      </c>
      <c r="G28" s="53" t="s">
        <v>1994</v>
      </c>
      <c r="H28" s="53" t="s">
        <v>1994</v>
      </c>
      <c r="I28" s="53" t="s">
        <v>1994</v>
      </c>
      <c r="J28" s="53" t="s">
        <v>1994</v>
      </c>
      <c r="K28" s="53" t="s">
        <v>1994</v>
      </c>
      <c r="L28" s="53" t="s">
        <v>1994</v>
      </c>
      <c r="M28" s="53" t="s">
        <v>1994</v>
      </c>
      <c r="N28" s="53" t="s">
        <v>1994</v>
      </c>
      <c r="O28" s="53" t="s">
        <v>1994</v>
      </c>
      <c r="P28" s="53" t="s">
        <v>1994</v>
      </c>
      <c r="Q28" s="53" t="s">
        <v>1994</v>
      </c>
      <c r="R28" s="53" t="s">
        <v>1994</v>
      </c>
      <c r="S28" s="53" t="s">
        <v>1994</v>
      </c>
      <c r="T28" s="53" t="s">
        <v>1994</v>
      </c>
      <c r="U28" s="53" t="s">
        <v>1994</v>
      </c>
      <c r="V28" s="53" t="s">
        <v>1994</v>
      </c>
      <c r="W28" s="53" t="s">
        <v>1994</v>
      </c>
      <c r="X28" s="53" t="s">
        <v>1994</v>
      </c>
      <c r="Y28" s="53" t="s">
        <v>1994</v>
      </c>
      <c r="Z28" s="53" t="s">
        <v>1994</v>
      </c>
      <c r="AA28" s="53" t="s">
        <v>1994</v>
      </c>
      <c r="AB28" s="53" t="s">
        <v>1994</v>
      </c>
      <c r="AC28" s="53" t="s">
        <v>1994</v>
      </c>
      <c r="AD28" s="54" t="s">
        <v>1994</v>
      </c>
    </row>
    <row r="29" spans="1:30" s="7" customFormat="1" ht="18.75">
      <c r="A29" s="5" t="s">
        <v>678</v>
      </c>
      <c r="B29" s="23" t="s">
        <v>2575</v>
      </c>
      <c r="C29" s="53" t="s">
        <v>1995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53" t="s">
        <v>1994</v>
      </c>
      <c r="O29" s="53" t="s">
        <v>1994</v>
      </c>
      <c r="P29" s="53" t="s">
        <v>1994</v>
      </c>
      <c r="Q29" s="53" t="s">
        <v>1994</v>
      </c>
      <c r="R29" s="53" t="s">
        <v>1994</v>
      </c>
      <c r="S29" s="53" t="s">
        <v>1994</v>
      </c>
      <c r="T29" s="53" t="s">
        <v>1994</v>
      </c>
      <c r="U29" s="53" t="s">
        <v>1994</v>
      </c>
      <c r="V29" s="53" t="s">
        <v>1994</v>
      </c>
      <c r="W29" s="53" t="s">
        <v>1994</v>
      </c>
      <c r="X29" s="53" t="s">
        <v>1994</v>
      </c>
      <c r="Y29" s="53" t="s">
        <v>1994</v>
      </c>
      <c r="Z29" s="53" t="s">
        <v>1994</v>
      </c>
      <c r="AA29" s="53" t="s">
        <v>1994</v>
      </c>
      <c r="AB29" s="53" t="s">
        <v>1994</v>
      </c>
      <c r="AC29" s="53" t="s">
        <v>1994</v>
      </c>
      <c r="AD29" s="54" t="s">
        <v>1994</v>
      </c>
    </row>
    <row r="30" spans="1:30" s="7" customFormat="1" ht="21" customHeight="1">
      <c r="A30" s="20" t="s">
        <v>901</v>
      </c>
      <c r="B30" s="1" t="s">
        <v>2576</v>
      </c>
      <c r="C30" s="53" t="s">
        <v>1995</v>
      </c>
      <c r="D30" s="53" t="s">
        <v>1994</v>
      </c>
      <c r="E30" s="53" t="s">
        <v>1994</v>
      </c>
      <c r="F30" s="53" t="s">
        <v>1994</v>
      </c>
      <c r="G30" s="53" t="s">
        <v>1994</v>
      </c>
      <c r="H30" s="53" t="s">
        <v>1994</v>
      </c>
      <c r="I30" s="53" t="s">
        <v>1994</v>
      </c>
      <c r="J30" s="53" t="s">
        <v>1994</v>
      </c>
      <c r="K30" s="53" t="s">
        <v>1994</v>
      </c>
      <c r="L30" s="53" t="s">
        <v>1994</v>
      </c>
      <c r="M30" s="53" t="s">
        <v>1994</v>
      </c>
      <c r="N30" s="53" t="s">
        <v>1994</v>
      </c>
      <c r="O30" s="53" t="s">
        <v>1994</v>
      </c>
      <c r="P30" s="53" t="s">
        <v>1994</v>
      </c>
      <c r="Q30" s="53" t="s">
        <v>1994</v>
      </c>
      <c r="R30" s="53" t="s">
        <v>1994</v>
      </c>
      <c r="S30" s="53" t="s">
        <v>1994</v>
      </c>
      <c r="T30" s="53" t="s">
        <v>1994</v>
      </c>
      <c r="U30" s="53" t="s">
        <v>1994</v>
      </c>
      <c r="V30" s="53" t="s">
        <v>1994</v>
      </c>
      <c r="W30" s="53" t="s">
        <v>1994</v>
      </c>
      <c r="X30" s="53" t="s">
        <v>1994</v>
      </c>
      <c r="Y30" s="53" t="s">
        <v>1994</v>
      </c>
      <c r="Z30" s="53" t="s">
        <v>1994</v>
      </c>
      <c r="AA30" s="53" t="s">
        <v>1994</v>
      </c>
      <c r="AB30" s="53" t="s">
        <v>1994</v>
      </c>
      <c r="AC30" s="53" t="s">
        <v>1994</v>
      </c>
      <c r="AD30" s="53" t="s">
        <v>1994</v>
      </c>
    </row>
    <row r="31" spans="1:30" s="7" customFormat="1" ht="18">
      <c r="A31" s="21" t="s">
        <v>902</v>
      </c>
      <c r="B31" s="2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s="7" customFormat="1" ht="20.25" customHeight="1">
      <c r="A32" s="3" t="s">
        <v>903</v>
      </c>
      <c r="B32" s="26" t="s">
        <v>2577</v>
      </c>
      <c r="C32" s="53"/>
      <c r="D32" s="53"/>
      <c r="E32" s="53"/>
      <c r="F32" s="53"/>
      <c r="G32" s="53"/>
      <c r="H32" s="53"/>
      <c r="I32" s="53"/>
      <c r="J32" s="53"/>
      <c r="K32" s="53" t="s">
        <v>1995</v>
      </c>
      <c r="L32" s="53"/>
      <c r="M32" s="53"/>
      <c r="N32" s="53" t="s">
        <v>1994</v>
      </c>
      <c r="O32" s="53" t="s">
        <v>1994</v>
      </c>
      <c r="P32" s="53" t="s">
        <v>1994</v>
      </c>
      <c r="Q32" s="53" t="s">
        <v>1994</v>
      </c>
      <c r="R32" s="53" t="s">
        <v>1994</v>
      </c>
      <c r="S32" s="53" t="s">
        <v>1994</v>
      </c>
      <c r="T32" s="53" t="s">
        <v>1994</v>
      </c>
      <c r="U32" s="53" t="s">
        <v>1994</v>
      </c>
      <c r="V32" s="53" t="s">
        <v>1994</v>
      </c>
      <c r="W32" s="53" t="s">
        <v>1994</v>
      </c>
      <c r="X32" s="53"/>
      <c r="Y32" s="54" t="s">
        <v>1994</v>
      </c>
      <c r="Z32" s="54" t="s">
        <v>1994</v>
      </c>
      <c r="AA32" s="54" t="s">
        <v>1994</v>
      </c>
      <c r="AB32" s="54" t="s">
        <v>1994</v>
      </c>
      <c r="AC32" s="54" t="s">
        <v>1994</v>
      </c>
      <c r="AD32" s="54" t="s">
        <v>1994</v>
      </c>
    </row>
    <row r="33" spans="1:30" s="7" customFormat="1" ht="22.5" customHeight="1">
      <c r="A33" s="6" t="s">
        <v>2470</v>
      </c>
      <c r="B33" s="1" t="s">
        <v>2578</v>
      </c>
      <c r="C33" s="53"/>
      <c r="D33" s="53"/>
      <c r="E33" s="53"/>
      <c r="F33" s="53"/>
      <c r="G33" s="53"/>
      <c r="H33" s="53"/>
      <c r="I33" s="53"/>
      <c r="J33" s="53"/>
      <c r="K33" s="53" t="s">
        <v>1995</v>
      </c>
      <c r="L33" s="53"/>
      <c r="M33" s="53"/>
      <c r="N33" s="53" t="s">
        <v>1994</v>
      </c>
      <c r="O33" s="53" t="s">
        <v>1994</v>
      </c>
      <c r="P33" s="53"/>
      <c r="Q33" s="53" t="s">
        <v>1995</v>
      </c>
      <c r="R33" s="53"/>
      <c r="S33" s="53"/>
      <c r="T33" s="53" t="s">
        <v>1994</v>
      </c>
      <c r="U33" s="53"/>
      <c r="V33" s="53"/>
      <c r="W33" s="53"/>
      <c r="X33" s="53"/>
      <c r="Y33" s="54" t="s">
        <v>1994</v>
      </c>
      <c r="Z33" s="54" t="s">
        <v>1994</v>
      </c>
      <c r="AA33" s="54" t="s">
        <v>1994</v>
      </c>
      <c r="AB33" s="54" t="s">
        <v>1994</v>
      </c>
      <c r="AC33" s="54"/>
      <c r="AD33" s="54"/>
    </row>
    <row r="34" spans="1:30" s="7" customFormat="1" ht="18">
      <c r="A34" s="22" t="s">
        <v>905</v>
      </c>
      <c r="B34" s="2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s="7" customFormat="1" ht="36" customHeight="1">
      <c r="A35" s="3" t="s">
        <v>908</v>
      </c>
      <c r="B35" s="24" t="s">
        <v>1050</v>
      </c>
      <c r="C35" s="53"/>
      <c r="D35" s="53"/>
      <c r="E35" s="53"/>
      <c r="F35" s="53"/>
      <c r="G35" s="53"/>
      <c r="H35" s="53"/>
      <c r="I35" s="53"/>
      <c r="J35" s="53" t="s">
        <v>1995</v>
      </c>
      <c r="K35" s="34"/>
      <c r="L35" s="34"/>
      <c r="M35" s="34"/>
      <c r="N35" s="34"/>
      <c r="O35" s="53" t="s">
        <v>1994</v>
      </c>
      <c r="P35" s="53" t="s">
        <v>1994</v>
      </c>
      <c r="Q35" s="53" t="s">
        <v>1994</v>
      </c>
      <c r="R35" s="53" t="s">
        <v>1994</v>
      </c>
      <c r="S35" s="53" t="s">
        <v>1994</v>
      </c>
      <c r="T35" s="53" t="s">
        <v>1994</v>
      </c>
      <c r="U35" s="53" t="s">
        <v>1994</v>
      </c>
      <c r="V35" s="53" t="s">
        <v>1994</v>
      </c>
      <c r="W35" s="53" t="s">
        <v>1994</v>
      </c>
      <c r="X35" s="53" t="s">
        <v>1994</v>
      </c>
      <c r="Y35" s="53" t="s">
        <v>1994</v>
      </c>
      <c r="Z35" s="53" t="s">
        <v>1994</v>
      </c>
      <c r="AA35" s="53" t="s">
        <v>1994</v>
      </c>
      <c r="AB35" s="53" t="s">
        <v>1994</v>
      </c>
      <c r="AC35" s="53" t="s">
        <v>1994</v>
      </c>
      <c r="AD35" s="53" t="s">
        <v>1994</v>
      </c>
    </row>
    <row r="36" spans="1:30" s="7" customFormat="1" ht="18.75" customHeight="1">
      <c r="A36" s="3" t="s">
        <v>906</v>
      </c>
      <c r="B36" s="1" t="s">
        <v>1051</v>
      </c>
      <c r="C36" s="53" t="s">
        <v>1994</v>
      </c>
      <c r="D36" s="53" t="s">
        <v>1994</v>
      </c>
      <c r="E36" s="53" t="s">
        <v>1994</v>
      </c>
      <c r="F36" s="53" t="s">
        <v>1994</v>
      </c>
      <c r="G36" s="53" t="s">
        <v>1994</v>
      </c>
      <c r="H36" s="53" t="s">
        <v>1994</v>
      </c>
      <c r="I36" s="53" t="s">
        <v>1994</v>
      </c>
      <c r="J36" s="53" t="s">
        <v>1994</v>
      </c>
      <c r="K36" s="53" t="s">
        <v>1995</v>
      </c>
      <c r="L36" s="53" t="s">
        <v>1994</v>
      </c>
      <c r="M36" s="53" t="s">
        <v>1994</v>
      </c>
      <c r="N36" s="53" t="s">
        <v>1994</v>
      </c>
      <c r="O36" s="53" t="s">
        <v>1994</v>
      </c>
      <c r="P36" s="53" t="s">
        <v>1994</v>
      </c>
      <c r="Q36" s="53" t="s">
        <v>1994</v>
      </c>
      <c r="R36" s="53" t="s">
        <v>1994</v>
      </c>
      <c r="S36" s="53" t="s">
        <v>1994</v>
      </c>
      <c r="T36" s="53" t="s">
        <v>1994</v>
      </c>
      <c r="U36" s="53" t="s">
        <v>1994</v>
      </c>
      <c r="V36" s="53" t="s">
        <v>1994</v>
      </c>
      <c r="W36" s="53" t="s">
        <v>1994</v>
      </c>
      <c r="X36" s="53" t="s">
        <v>1994</v>
      </c>
      <c r="Y36" s="53" t="s">
        <v>1994</v>
      </c>
      <c r="Z36" s="53" t="s">
        <v>1994</v>
      </c>
      <c r="AA36" s="53" t="s">
        <v>1994</v>
      </c>
      <c r="AB36" s="53" t="s">
        <v>1994</v>
      </c>
      <c r="AC36" s="53" t="s">
        <v>1994</v>
      </c>
      <c r="AD36" s="53" t="s">
        <v>1994</v>
      </c>
    </row>
    <row r="37" spans="1:30" s="7" customFormat="1" ht="39" customHeight="1">
      <c r="A37" s="15" t="s">
        <v>1048</v>
      </c>
      <c r="B37" s="23" t="s">
        <v>1052</v>
      </c>
      <c r="C37" s="417" t="s">
        <v>1994</v>
      </c>
      <c r="D37" s="417" t="s">
        <v>1995</v>
      </c>
      <c r="E37" s="417" t="s">
        <v>1994</v>
      </c>
      <c r="F37" s="417" t="s">
        <v>1994</v>
      </c>
      <c r="G37" s="417" t="s">
        <v>1994</v>
      </c>
      <c r="H37" s="417" t="s">
        <v>1994</v>
      </c>
      <c r="I37" s="417" t="s">
        <v>1994</v>
      </c>
      <c r="J37" s="417" t="s">
        <v>1994</v>
      </c>
      <c r="K37" s="417" t="s">
        <v>1994</v>
      </c>
      <c r="L37" s="417" t="s">
        <v>1994</v>
      </c>
      <c r="M37" s="417" t="s">
        <v>1994</v>
      </c>
      <c r="N37" s="417" t="s">
        <v>1994</v>
      </c>
      <c r="O37" s="417" t="s">
        <v>1994</v>
      </c>
      <c r="P37" s="417" t="s">
        <v>1994</v>
      </c>
      <c r="Q37" s="417" t="s">
        <v>1994</v>
      </c>
      <c r="R37" s="417" t="s">
        <v>1994</v>
      </c>
      <c r="S37" s="417" t="s">
        <v>1994</v>
      </c>
      <c r="T37" s="417" t="s">
        <v>1994</v>
      </c>
      <c r="U37" s="417" t="s">
        <v>1994</v>
      </c>
      <c r="V37" s="417" t="s">
        <v>1994</v>
      </c>
      <c r="W37" s="417" t="s">
        <v>1994</v>
      </c>
      <c r="X37" s="417" t="s">
        <v>1994</v>
      </c>
      <c r="Y37" s="417" t="s">
        <v>1994</v>
      </c>
      <c r="Z37" s="417" t="s">
        <v>1994</v>
      </c>
      <c r="AA37" s="417" t="s">
        <v>1994</v>
      </c>
      <c r="AB37" s="417" t="s">
        <v>1994</v>
      </c>
      <c r="AC37" s="417" t="s">
        <v>1994</v>
      </c>
      <c r="AD37" s="417" t="s">
        <v>1994</v>
      </c>
    </row>
    <row r="38" s="7" customFormat="1" ht="18">
      <c r="B38" s="8"/>
    </row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</sheetData>
  <sheetProtection/>
  <mergeCells count="57">
    <mergeCell ref="A1:AD1"/>
    <mergeCell ref="A2:AD2"/>
    <mergeCell ref="A3:A5"/>
    <mergeCell ref="B3:B5"/>
    <mergeCell ref="K4:K5"/>
    <mergeCell ref="V4:V5"/>
    <mergeCell ref="W4:W5"/>
    <mergeCell ref="X4:X5"/>
    <mergeCell ref="Q4:Q5"/>
    <mergeCell ref="R4:R5"/>
    <mergeCell ref="A25:A26"/>
    <mergeCell ref="J4:J5"/>
    <mergeCell ref="O4:O5"/>
    <mergeCell ref="P4:P5"/>
    <mergeCell ref="L4:L5"/>
    <mergeCell ref="M4:M5"/>
    <mergeCell ref="N4:N5"/>
    <mergeCell ref="A22:A24"/>
    <mergeCell ref="B22:B24"/>
    <mergeCell ref="O22:AD22"/>
    <mergeCell ref="C23:C24"/>
    <mergeCell ref="D23:D24"/>
    <mergeCell ref="E23:E24"/>
    <mergeCell ref="F23:F24"/>
    <mergeCell ref="Y4:AD4"/>
    <mergeCell ref="S4:S5"/>
    <mergeCell ref="T4:T5"/>
    <mergeCell ref="U4:U5"/>
    <mergeCell ref="G23:G24"/>
    <mergeCell ref="H23:H24"/>
    <mergeCell ref="I23:I24"/>
    <mergeCell ref="P23:P24"/>
    <mergeCell ref="K23:K24"/>
    <mergeCell ref="O23:O24"/>
    <mergeCell ref="L23:L24"/>
    <mergeCell ref="M23:M24"/>
    <mergeCell ref="N23:N24"/>
    <mergeCell ref="H4:H5"/>
    <mergeCell ref="W23:W24"/>
    <mergeCell ref="X23:X24"/>
    <mergeCell ref="Y23:AD23"/>
    <mergeCell ref="T23:T24"/>
    <mergeCell ref="U23:U24"/>
    <mergeCell ref="V23:V24"/>
    <mergeCell ref="Q23:Q24"/>
    <mergeCell ref="R23:R24"/>
    <mergeCell ref="J23:J24"/>
    <mergeCell ref="I4:I5"/>
    <mergeCell ref="S23:S24"/>
    <mergeCell ref="C22:N22"/>
    <mergeCell ref="P3:AD3"/>
    <mergeCell ref="C3:O3"/>
    <mergeCell ref="C4:C5"/>
    <mergeCell ref="D4:D5"/>
    <mergeCell ref="E4:E5"/>
    <mergeCell ref="F4:F5"/>
    <mergeCell ref="G4:G5"/>
  </mergeCells>
  <printOptions/>
  <pageMargins left="0.35433070866141736" right="0.35433070866141736" top="0.984251968503937" bottom="0.3937007874015748" header="0.31496062992125984" footer="0.31496062992125984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M107"/>
  <sheetViews>
    <sheetView zoomScalePageLayoutView="0" workbookViewId="0" topLeftCell="A58">
      <selection activeCell="E15" sqref="E15"/>
    </sheetView>
  </sheetViews>
  <sheetFormatPr defaultColWidth="9.140625" defaultRowHeight="23.25" customHeight="1"/>
  <cols>
    <col min="1" max="1" width="1.8515625" style="8" customWidth="1"/>
    <col min="2" max="2" width="18.8515625" style="8" customWidth="1"/>
    <col min="3" max="3" width="19.421875" style="8" customWidth="1"/>
    <col min="4" max="4" width="2.8515625" style="87" customWidth="1"/>
    <col min="5" max="5" width="60.28125" style="88" customWidth="1"/>
    <col min="6" max="6" width="7.57421875" style="88" customWidth="1"/>
    <col min="7" max="11" width="3.8515625" style="8" customWidth="1"/>
    <col min="12" max="12" width="12.00390625" style="8" customWidth="1"/>
    <col min="13" max="13" width="23.57421875" style="8" customWidth="1"/>
    <col min="14" max="16384" width="9.140625" style="8" customWidth="1"/>
  </cols>
  <sheetData>
    <row r="1" spans="3:7" ht="23.25" customHeight="1">
      <c r="C1" s="1670" t="s">
        <v>670</v>
      </c>
      <c r="D1" s="1670"/>
      <c r="E1" s="1670"/>
      <c r="F1" s="1670"/>
      <c r="G1" s="1670"/>
    </row>
    <row r="2" ht="23.25" customHeight="1">
      <c r="B2" s="86" t="s">
        <v>375</v>
      </c>
    </row>
    <row r="3" spans="1:13" ht="15.75" customHeight="1">
      <c r="A3" s="87"/>
      <c r="B3" s="1671" t="s">
        <v>376</v>
      </c>
      <c r="C3" s="1673" t="s">
        <v>1778</v>
      </c>
      <c r="D3" s="89"/>
      <c r="E3" s="1675" t="s">
        <v>377</v>
      </c>
      <c r="F3" s="1673" t="s">
        <v>1973</v>
      </c>
      <c r="G3" s="1676" t="s">
        <v>378</v>
      </c>
      <c r="H3" s="1663" t="s">
        <v>1973</v>
      </c>
      <c r="I3" s="1663"/>
      <c r="J3" s="1663"/>
      <c r="K3" s="1663"/>
      <c r="L3" s="1678" t="s">
        <v>379</v>
      </c>
      <c r="M3" s="1678" t="s">
        <v>380</v>
      </c>
    </row>
    <row r="4" spans="1:13" ht="21" customHeight="1">
      <c r="A4" s="87"/>
      <c r="B4" s="1672"/>
      <c r="C4" s="1674"/>
      <c r="D4" s="90"/>
      <c r="E4" s="1675"/>
      <c r="F4" s="1674"/>
      <c r="G4" s="1677"/>
      <c r="H4" s="91">
        <v>2552</v>
      </c>
      <c r="I4" s="91">
        <v>2553</v>
      </c>
      <c r="J4" s="91">
        <v>2554</v>
      </c>
      <c r="K4" s="91">
        <v>2555</v>
      </c>
      <c r="L4" s="1679"/>
      <c r="M4" s="1679"/>
    </row>
    <row r="5" spans="1:13" ht="20.25" customHeight="1">
      <c r="A5" s="87"/>
      <c r="B5" s="3" t="s">
        <v>381</v>
      </c>
      <c r="C5" s="1" t="s">
        <v>899</v>
      </c>
      <c r="D5" s="92">
        <v>1</v>
      </c>
      <c r="E5" s="93" t="s">
        <v>382</v>
      </c>
      <c r="F5" s="94" t="s">
        <v>383</v>
      </c>
      <c r="G5" s="52">
        <v>2</v>
      </c>
      <c r="H5" s="52">
        <v>1.39</v>
      </c>
      <c r="I5" s="52">
        <v>3</v>
      </c>
      <c r="J5" s="52">
        <v>3</v>
      </c>
      <c r="K5" s="52">
        <v>3</v>
      </c>
      <c r="L5" s="52" t="s">
        <v>384</v>
      </c>
      <c r="M5" s="52" t="s">
        <v>385</v>
      </c>
    </row>
    <row r="6" spans="1:13" ht="20.25" customHeight="1">
      <c r="A6" s="87"/>
      <c r="B6" s="4" t="s">
        <v>386</v>
      </c>
      <c r="C6" s="2"/>
      <c r="D6" s="92">
        <v>2</v>
      </c>
      <c r="E6" s="95" t="s">
        <v>387</v>
      </c>
      <c r="F6" s="96" t="s">
        <v>388</v>
      </c>
      <c r="G6" s="54">
        <v>3</v>
      </c>
      <c r="H6" s="54"/>
      <c r="I6" s="54"/>
      <c r="J6" s="54"/>
      <c r="K6" s="54"/>
      <c r="L6" s="54" t="s">
        <v>39</v>
      </c>
      <c r="M6" s="54" t="s">
        <v>389</v>
      </c>
    </row>
    <row r="7" spans="1:13" ht="18" customHeight="1">
      <c r="A7" s="87"/>
      <c r="B7" s="97" t="s">
        <v>390</v>
      </c>
      <c r="C7" s="2"/>
      <c r="D7" s="92">
        <v>3</v>
      </c>
      <c r="E7" s="98" t="s">
        <v>391</v>
      </c>
      <c r="F7" s="99" t="s">
        <v>392</v>
      </c>
      <c r="G7" s="100" t="s">
        <v>393</v>
      </c>
      <c r="H7" s="54"/>
      <c r="I7" s="54"/>
      <c r="J7" s="54"/>
      <c r="K7" s="54"/>
      <c r="L7" s="54" t="s">
        <v>394</v>
      </c>
      <c r="M7" s="54" t="s">
        <v>395</v>
      </c>
    </row>
    <row r="8" spans="1:13" ht="18.75" customHeight="1">
      <c r="A8" s="87"/>
      <c r="B8" s="4"/>
      <c r="C8" s="2"/>
      <c r="D8" s="92">
        <v>4</v>
      </c>
      <c r="E8" s="95" t="s">
        <v>396</v>
      </c>
      <c r="F8" s="101" t="s">
        <v>397</v>
      </c>
      <c r="G8" s="54"/>
      <c r="H8" s="54"/>
      <c r="I8" s="54"/>
      <c r="J8" s="54"/>
      <c r="K8" s="54"/>
      <c r="L8" s="54" t="s">
        <v>39</v>
      </c>
      <c r="M8" s="54" t="s">
        <v>398</v>
      </c>
    </row>
    <row r="9" spans="1:13" ht="18" customHeight="1">
      <c r="A9" s="87"/>
      <c r="B9" s="102"/>
      <c r="C9" s="2"/>
      <c r="D9" s="92">
        <v>5</v>
      </c>
      <c r="E9" s="95" t="s">
        <v>399</v>
      </c>
      <c r="F9" s="96" t="s">
        <v>400</v>
      </c>
      <c r="G9" s="54"/>
      <c r="H9" s="54"/>
      <c r="I9" s="54"/>
      <c r="J9" s="54"/>
      <c r="K9" s="54"/>
      <c r="L9" s="54" t="s">
        <v>401</v>
      </c>
      <c r="M9" s="54"/>
    </row>
    <row r="10" spans="1:13" ht="32.25" customHeight="1">
      <c r="A10" s="87"/>
      <c r="B10" s="102"/>
      <c r="C10" s="103"/>
      <c r="D10" s="104">
        <v>6</v>
      </c>
      <c r="E10" s="105" t="s">
        <v>402</v>
      </c>
      <c r="F10" s="106" t="s">
        <v>403</v>
      </c>
      <c r="G10" s="54">
        <v>4.97</v>
      </c>
      <c r="H10" s="54"/>
      <c r="I10" s="54"/>
      <c r="J10" s="54"/>
      <c r="K10" s="54"/>
      <c r="L10" s="54" t="s">
        <v>404</v>
      </c>
      <c r="M10" s="54" t="s">
        <v>405</v>
      </c>
    </row>
    <row r="11" spans="1:13" ht="17.25" customHeight="1">
      <c r="A11" s="87"/>
      <c r="B11" s="102"/>
      <c r="C11" s="103"/>
      <c r="D11" s="92">
        <v>7</v>
      </c>
      <c r="E11" s="431" t="s">
        <v>406</v>
      </c>
      <c r="F11" s="96" t="s">
        <v>400</v>
      </c>
      <c r="G11" s="54"/>
      <c r="H11" s="54">
        <v>80</v>
      </c>
      <c r="I11" s="54">
        <v>85</v>
      </c>
      <c r="J11" s="54">
        <v>90</v>
      </c>
      <c r="K11" s="54">
        <v>95</v>
      </c>
      <c r="L11" s="54" t="s">
        <v>407</v>
      </c>
      <c r="M11" s="54" t="s">
        <v>385</v>
      </c>
    </row>
    <row r="12" spans="1:13" ht="18.75" customHeight="1">
      <c r="A12" s="87"/>
      <c r="B12" s="102"/>
      <c r="C12" s="4"/>
      <c r="D12" s="92">
        <v>8</v>
      </c>
      <c r="E12" s="431" t="s">
        <v>408</v>
      </c>
      <c r="F12" s="96" t="s">
        <v>400</v>
      </c>
      <c r="G12" s="54"/>
      <c r="H12" s="54">
        <v>80</v>
      </c>
      <c r="I12" s="54">
        <v>85</v>
      </c>
      <c r="J12" s="54">
        <v>90</v>
      </c>
      <c r="K12" s="54">
        <v>95</v>
      </c>
      <c r="L12" s="54" t="s">
        <v>409</v>
      </c>
      <c r="M12" s="54" t="s">
        <v>410</v>
      </c>
    </row>
    <row r="13" spans="1:13" ht="18.75" customHeight="1">
      <c r="A13" s="87"/>
      <c r="B13" s="102"/>
      <c r="C13" s="4"/>
      <c r="D13" s="92">
        <v>9</v>
      </c>
      <c r="E13" s="93" t="s">
        <v>2474</v>
      </c>
      <c r="F13" s="96"/>
      <c r="G13" s="54"/>
      <c r="H13" s="54"/>
      <c r="I13" s="54"/>
      <c r="J13" s="54"/>
      <c r="K13" s="54"/>
      <c r="L13" s="54"/>
      <c r="M13" s="54"/>
    </row>
    <row r="14" spans="1:13" ht="18.75" customHeight="1">
      <c r="A14" s="87"/>
      <c r="B14" s="102"/>
      <c r="C14" s="107" t="s">
        <v>900</v>
      </c>
      <c r="D14" s="92">
        <v>10</v>
      </c>
      <c r="E14" s="147" t="s">
        <v>411</v>
      </c>
      <c r="F14" s="109" t="s">
        <v>412</v>
      </c>
      <c r="G14" s="54">
        <v>0.1</v>
      </c>
      <c r="H14" s="54"/>
      <c r="I14" s="54"/>
      <c r="J14" s="54"/>
      <c r="K14" s="54"/>
      <c r="L14" s="54" t="s">
        <v>44</v>
      </c>
      <c r="M14" s="54" t="s">
        <v>413</v>
      </c>
    </row>
    <row r="15" spans="1:13" ht="17.25" customHeight="1">
      <c r="A15" s="87"/>
      <c r="B15" s="102"/>
      <c r="C15" s="103"/>
      <c r="D15" s="92">
        <v>11</v>
      </c>
      <c r="E15" s="147" t="s">
        <v>414</v>
      </c>
      <c r="F15" s="99" t="s">
        <v>415</v>
      </c>
      <c r="G15" s="54">
        <v>0</v>
      </c>
      <c r="H15" s="54"/>
      <c r="I15" s="54"/>
      <c r="J15" s="54"/>
      <c r="K15" s="54"/>
      <c r="L15" s="54" t="s">
        <v>43</v>
      </c>
      <c r="M15" s="54" t="s">
        <v>416</v>
      </c>
    </row>
    <row r="16" spans="1:13" ht="17.25" customHeight="1">
      <c r="A16" s="87"/>
      <c r="B16" s="102"/>
      <c r="C16" s="110"/>
      <c r="D16" s="92">
        <v>12</v>
      </c>
      <c r="E16" s="113" t="s">
        <v>417</v>
      </c>
      <c r="F16" s="112" t="s">
        <v>418</v>
      </c>
      <c r="G16" s="54">
        <v>0.87</v>
      </c>
      <c r="H16" s="54"/>
      <c r="I16" s="54"/>
      <c r="J16" s="54"/>
      <c r="K16" s="54"/>
      <c r="L16" s="54" t="s">
        <v>43</v>
      </c>
      <c r="M16" s="54" t="s">
        <v>416</v>
      </c>
    </row>
    <row r="17" spans="1:13" ht="17.25" customHeight="1">
      <c r="A17" s="87"/>
      <c r="B17" s="102"/>
      <c r="C17" s="110"/>
      <c r="D17" s="92">
        <v>13</v>
      </c>
      <c r="E17" s="113" t="s">
        <v>419</v>
      </c>
      <c r="F17" s="112" t="s">
        <v>420</v>
      </c>
      <c r="G17" s="54">
        <v>0.6</v>
      </c>
      <c r="H17" s="54">
        <v>0.6</v>
      </c>
      <c r="I17" s="54">
        <v>0.5</v>
      </c>
      <c r="J17" s="54">
        <v>0.4</v>
      </c>
      <c r="K17" s="54">
        <v>0.3</v>
      </c>
      <c r="L17" s="54" t="s">
        <v>421</v>
      </c>
      <c r="M17" s="114" t="s">
        <v>422</v>
      </c>
    </row>
    <row r="18" spans="1:13" ht="33" customHeight="1">
      <c r="A18" s="87"/>
      <c r="B18" s="102"/>
      <c r="C18" s="2"/>
      <c r="D18" s="104">
        <v>14</v>
      </c>
      <c r="E18" s="111" t="s">
        <v>423</v>
      </c>
      <c r="F18" s="112" t="s">
        <v>424</v>
      </c>
      <c r="G18" s="115"/>
      <c r="H18" s="54"/>
      <c r="I18" s="54"/>
      <c r="J18" s="54"/>
      <c r="K18" s="54"/>
      <c r="L18" s="54" t="s">
        <v>44</v>
      </c>
      <c r="M18" s="54" t="s">
        <v>425</v>
      </c>
    </row>
    <row r="19" spans="1:13" ht="33.75" customHeight="1">
      <c r="A19" s="87"/>
      <c r="B19" s="102"/>
      <c r="C19" s="110"/>
      <c r="D19" s="116">
        <v>15</v>
      </c>
      <c r="E19" s="111" t="s">
        <v>426</v>
      </c>
      <c r="F19" s="112" t="s">
        <v>424</v>
      </c>
      <c r="G19" s="54"/>
      <c r="H19" s="54">
        <v>6</v>
      </c>
      <c r="I19" s="54">
        <v>5</v>
      </c>
      <c r="J19" s="54">
        <v>4</v>
      </c>
      <c r="K19" s="54">
        <v>3</v>
      </c>
      <c r="L19" s="54" t="s">
        <v>44</v>
      </c>
      <c r="M19" s="54" t="s">
        <v>425</v>
      </c>
    </row>
    <row r="20" spans="2:13" ht="15.75" customHeight="1">
      <c r="B20" s="117"/>
      <c r="C20" s="100"/>
      <c r="D20" s="92">
        <v>16</v>
      </c>
      <c r="E20" s="113" t="s">
        <v>14</v>
      </c>
      <c r="F20" s="99"/>
      <c r="G20" s="54"/>
      <c r="H20" s="54"/>
      <c r="I20" s="54"/>
      <c r="J20" s="54"/>
      <c r="K20" s="54"/>
      <c r="L20" s="54"/>
      <c r="M20" s="54"/>
    </row>
    <row r="21" spans="2:13" ht="18.75" customHeight="1">
      <c r="B21" s="101"/>
      <c r="C21" s="100"/>
      <c r="D21" s="92"/>
      <c r="E21" s="431" t="s">
        <v>427</v>
      </c>
      <c r="F21" s="118" t="s">
        <v>428</v>
      </c>
      <c r="G21" s="54"/>
      <c r="H21" s="54" t="s">
        <v>428</v>
      </c>
      <c r="I21" s="54" t="s">
        <v>429</v>
      </c>
      <c r="J21" s="54" t="s">
        <v>430</v>
      </c>
      <c r="K21" s="54" t="s">
        <v>431</v>
      </c>
      <c r="L21" s="54" t="s">
        <v>432</v>
      </c>
      <c r="M21" s="54" t="s">
        <v>433</v>
      </c>
    </row>
    <row r="22" spans="2:13" ht="18.75" customHeight="1">
      <c r="B22" s="101"/>
      <c r="C22" s="100"/>
      <c r="D22" s="92"/>
      <c r="E22" s="431" t="s">
        <v>434</v>
      </c>
      <c r="F22" s="118" t="s">
        <v>428</v>
      </c>
      <c r="G22" s="54"/>
      <c r="H22" s="54" t="s">
        <v>428</v>
      </c>
      <c r="I22" s="54" t="s">
        <v>429</v>
      </c>
      <c r="J22" s="54" t="s">
        <v>430</v>
      </c>
      <c r="K22" s="54" t="s">
        <v>431</v>
      </c>
      <c r="L22" s="54" t="s">
        <v>432</v>
      </c>
      <c r="M22" s="54" t="s">
        <v>433</v>
      </c>
    </row>
    <row r="23" spans="2:13" ht="18.75" customHeight="1">
      <c r="B23" s="101"/>
      <c r="C23" s="100"/>
      <c r="D23" s="92"/>
      <c r="E23" s="431" t="s">
        <v>435</v>
      </c>
      <c r="F23" s="118" t="s">
        <v>428</v>
      </c>
      <c r="G23" s="54"/>
      <c r="H23" s="54" t="s">
        <v>428</v>
      </c>
      <c r="I23" s="54" t="s">
        <v>429</v>
      </c>
      <c r="J23" s="54" t="s">
        <v>430</v>
      </c>
      <c r="K23" s="54" t="s">
        <v>431</v>
      </c>
      <c r="L23" s="54" t="s">
        <v>432</v>
      </c>
      <c r="M23" s="54" t="s">
        <v>433</v>
      </c>
    </row>
    <row r="24" spans="2:13" ht="18.75" customHeight="1">
      <c r="B24" s="101"/>
      <c r="C24" s="100"/>
      <c r="D24" s="92"/>
      <c r="E24" s="431" t="s">
        <v>436</v>
      </c>
      <c r="F24" s="118" t="s">
        <v>428</v>
      </c>
      <c r="G24" s="54"/>
      <c r="H24" s="54" t="s">
        <v>428</v>
      </c>
      <c r="I24" s="54" t="s">
        <v>429</v>
      </c>
      <c r="J24" s="54" t="s">
        <v>430</v>
      </c>
      <c r="K24" s="54" t="s">
        <v>431</v>
      </c>
      <c r="L24" s="54" t="s">
        <v>432</v>
      </c>
      <c r="M24" s="54" t="s">
        <v>433</v>
      </c>
    </row>
    <row r="25" spans="1:13" ht="18.75" customHeight="1">
      <c r="A25" s="87"/>
      <c r="B25" s="102"/>
      <c r="C25" s="2"/>
      <c r="D25" s="92">
        <v>17</v>
      </c>
      <c r="E25" s="111" t="s">
        <v>437</v>
      </c>
      <c r="F25" s="119" t="s">
        <v>438</v>
      </c>
      <c r="G25" s="54">
        <v>8.26</v>
      </c>
      <c r="H25" s="54"/>
      <c r="I25" s="54"/>
      <c r="J25" s="54"/>
      <c r="K25" s="54"/>
      <c r="L25" s="54" t="s">
        <v>439</v>
      </c>
      <c r="M25" s="54" t="s">
        <v>43</v>
      </c>
    </row>
    <row r="26" spans="1:13" ht="17.25" customHeight="1">
      <c r="A26" s="87"/>
      <c r="B26" s="102"/>
      <c r="C26" s="103"/>
      <c r="D26" s="92">
        <v>18</v>
      </c>
      <c r="E26" s="95" t="s">
        <v>440</v>
      </c>
      <c r="F26" s="96" t="s">
        <v>441</v>
      </c>
      <c r="G26" s="54"/>
      <c r="H26" s="54"/>
      <c r="I26" s="54"/>
      <c r="J26" s="54"/>
      <c r="K26" s="54"/>
      <c r="L26" s="54" t="s">
        <v>442</v>
      </c>
      <c r="M26" s="54" t="s">
        <v>385</v>
      </c>
    </row>
    <row r="27" spans="1:13" ht="16.5" customHeight="1">
      <c r="A27" s="87"/>
      <c r="B27" s="19"/>
      <c r="C27" s="120"/>
      <c r="D27" s="121">
        <v>19</v>
      </c>
      <c r="E27" s="478" t="s">
        <v>1479</v>
      </c>
      <c r="F27" s="122"/>
      <c r="G27" s="123"/>
      <c r="H27" s="123"/>
      <c r="I27" s="123"/>
      <c r="J27" s="123"/>
      <c r="K27" s="123"/>
      <c r="L27" s="123"/>
      <c r="M27" s="123"/>
    </row>
    <row r="28" spans="1:6" ht="7.5" customHeight="1">
      <c r="A28" s="87"/>
      <c r="B28" s="87"/>
      <c r="D28" s="124"/>
      <c r="E28" s="125"/>
      <c r="F28" s="125"/>
    </row>
    <row r="29" spans="1:12" ht="3" customHeight="1">
      <c r="A29" s="87"/>
      <c r="B29" s="126"/>
      <c r="C29" s="127"/>
      <c r="D29" s="128"/>
      <c r="E29" s="129"/>
      <c r="F29" s="129"/>
      <c r="G29" s="127"/>
      <c r="H29" s="127"/>
      <c r="I29" s="127"/>
      <c r="J29" s="127"/>
      <c r="K29" s="127"/>
      <c r="L29" s="127"/>
    </row>
    <row r="30" spans="1:12" ht="28.5" customHeight="1">
      <c r="A30" s="87"/>
      <c r="B30" s="130" t="s">
        <v>375</v>
      </c>
      <c r="C30" s="127"/>
      <c r="D30" s="128"/>
      <c r="E30" s="129"/>
      <c r="F30" s="129"/>
      <c r="G30" s="127"/>
      <c r="H30" s="127"/>
      <c r="I30" s="127"/>
      <c r="J30" s="127"/>
      <c r="K30" s="127"/>
      <c r="L30" s="127"/>
    </row>
    <row r="31" spans="1:13" ht="21" customHeight="1">
      <c r="A31" s="87"/>
      <c r="B31" s="1671" t="s">
        <v>376</v>
      </c>
      <c r="C31" s="1680" t="s">
        <v>1778</v>
      </c>
      <c r="D31" s="131"/>
      <c r="E31" s="1681" t="s">
        <v>377</v>
      </c>
      <c r="F31" s="1673" t="s">
        <v>1973</v>
      </c>
      <c r="G31" s="1683" t="s">
        <v>378</v>
      </c>
      <c r="H31" s="1684" t="s">
        <v>1973</v>
      </c>
      <c r="I31" s="1684"/>
      <c r="J31" s="1684"/>
      <c r="K31" s="1684"/>
      <c r="L31" s="1678" t="s">
        <v>379</v>
      </c>
      <c r="M31" s="1678" t="s">
        <v>380</v>
      </c>
    </row>
    <row r="32" spans="1:13" ht="18.75" customHeight="1">
      <c r="A32" s="87"/>
      <c r="B32" s="1672"/>
      <c r="C32" s="1674"/>
      <c r="D32" s="131"/>
      <c r="E32" s="1682"/>
      <c r="F32" s="1674"/>
      <c r="G32" s="1677"/>
      <c r="H32" s="91">
        <v>2552</v>
      </c>
      <c r="I32" s="91">
        <v>2553</v>
      </c>
      <c r="J32" s="91">
        <v>2554</v>
      </c>
      <c r="K32" s="91">
        <v>2555</v>
      </c>
      <c r="L32" s="1679"/>
      <c r="M32" s="1679"/>
    </row>
    <row r="33" spans="1:13" ht="18" customHeight="1">
      <c r="A33" s="87"/>
      <c r="B33" s="133"/>
      <c r="C33" s="134" t="s">
        <v>443</v>
      </c>
      <c r="D33" s="135">
        <v>20</v>
      </c>
      <c r="E33" s="136" t="s">
        <v>444</v>
      </c>
      <c r="F33" s="108" t="s">
        <v>400</v>
      </c>
      <c r="G33" s="54"/>
      <c r="H33" s="52">
        <v>80</v>
      </c>
      <c r="I33" s="52">
        <v>85</v>
      </c>
      <c r="J33" s="52">
        <v>90</v>
      </c>
      <c r="K33" s="52">
        <v>95</v>
      </c>
      <c r="L33" s="52" t="s">
        <v>389</v>
      </c>
      <c r="M33" s="52" t="s">
        <v>445</v>
      </c>
    </row>
    <row r="34" spans="1:13" ht="18.75" customHeight="1">
      <c r="A34" s="87"/>
      <c r="B34" s="102"/>
      <c r="C34" s="137" t="s">
        <v>446</v>
      </c>
      <c r="D34" s="138">
        <v>21</v>
      </c>
      <c r="E34" s="139" t="s">
        <v>668</v>
      </c>
      <c r="F34" s="140" t="s">
        <v>448</v>
      </c>
      <c r="G34" s="132"/>
      <c r="H34" s="54"/>
      <c r="I34" s="54"/>
      <c r="J34" s="54"/>
      <c r="K34" s="54"/>
      <c r="L34" s="54" t="s">
        <v>449</v>
      </c>
      <c r="M34" s="54" t="s">
        <v>15</v>
      </c>
    </row>
    <row r="35" spans="1:13" ht="18.75" customHeight="1">
      <c r="A35" s="87"/>
      <c r="B35" s="102"/>
      <c r="C35" s="137"/>
      <c r="D35" s="138">
        <v>22</v>
      </c>
      <c r="E35" s="139" t="s">
        <v>16</v>
      </c>
      <c r="F35" s="140" t="s">
        <v>403</v>
      </c>
      <c r="G35" s="132"/>
      <c r="H35" s="54"/>
      <c r="I35" s="54"/>
      <c r="J35" s="54"/>
      <c r="K35" s="54"/>
      <c r="L35" s="54" t="s">
        <v>17</v>
      </c>
      <c r="M35" s="54" t="s">
        <v>385</v>
      </c>
    </row>
    <row r="36" spans="1:13" ht="18.75" customHeight="1">
      <c r="A36" s="87"/>
      <c r="B36" s="141"/>
      <c r="C36" s="137"/>
      <c r="D36" s="142">
        <v>23</v>
      </c>
      <c r="E36" s="143" t="s">
        <v>18</v>
      </c>
      <c r="F36" s="144" t="s">
        <v>19</v>
      </c>
      <c r="G36" s="132"/>
      <c r="H36" s="54"/>
      <c r="I36" s="54"/>
      <c r="J36" s="54"/>
      <c r="K36" s="54"/>
      <c r="L36" s="54" t="s">
        <v>421</v>
      </c>
      <c r="M36" s="54" t="s">
        <v>385</v>
      </c>
    </row>
    <row r="37" spans="1:13" ht="18.75" customHeight="1">
      <c r="A37" s="87"/>
      <c r="B37" s="141"/>
      <c r="C37" s="134" t="s">
        <v>3172</v>
      </c>
      <c r="D37" s="145">
        <v>24</v>
      </c>
      <c r="E37" s="146" t="s">
        <v>20</v>
      </c>
      <c r="F37" s="108"/>
      <c r="G37" s="54">
        <v>10.72</v>
      </c>
      <c r="H37" s="54"/>
      <c r="I37" s="54"/>
      <c r="J37" s="54"/>
      <c r="K37" s="54"/>
      <c r="L37" s="54" t="s">
        <v>389</v>
      </c>
      <c r="M37" s="54" t="s">
        <v>21</v>
      </c>
    </row>
    <row r="38" spans="1:13" ht="18" customHeight="1">
      <c r="A38" s="87"/>
      <c r="B38" s="141"/>
      <c r="C38" s="137" t="s">
        <v>22</v>
      </c>
      <c r="D38" s="116">
        <v>25</v>
      </c>
      <c r="E38" s="147" t="s">
        <v>669</v>
      </c>
      <c r="F38" s="148" t="s">
        <v>24</v>
      </c>
      <c r="G38" s="54">
        <v>328.54</v>
      </c>
      <c r="H38" s="54"/>
      <c r="I38" s="54"/>
      <c r="J38" s="54"/>
      <c r="K38" s="54"/>
      <c r="L38" s="54" t="s">
        <v>389</v>
      </c>
      <c r="M38" s="54" t="s">
        <v>25</v>
      </c>
    </row>
    <row r="39" spans="1:13" ht="18" customHeight="1">
      <c r="A39" s="87"/>
      <c r="B39" s="141"/>
      <c r="C39" s="149" t="s">
        <v>26</v>
      </c>
      <c r="D39" s="92">
        <v>26</v>
      </c>
      <c r="E39" s="98" t="s">
        <v>27</v>
      </c>
      <c r="F39" s="108"/>
      <c r="G39" s="54"/>
      <c r="H39" s="54"/>
      <c r="I39" s="54"/>
      <c r="J39" s="54"/>
      <c r="K39" s="54"/>
      <c r="L39" s="54" t="s">
        <v>44</v>
      </c>
      <c r="M39" s="54" t="s">
        <v>28</v>
      </c>
    </row>
    <row r="40" spans="1:13" ht="18" customHeight="1">
      <c r="A40" s="87"/>
      <c r="B40" s="141"/>
      <c r="C40" s="149" t="s">
        <v>671</v>
      </c>
      <c r="D40" s="92">
        <v>27</v>
      </c>
      <c r="E40" s="147" t="s">
        <v>3171</v>
      </c>
      <c r="F40" s="108"/>
      <c r="G40" s="54"/>
      <c r="H40" s="54"/>
      <c r="I40" s="54"/>
      <c r="J40" s="54"/>
      <c r="K40" s="54"/>
      <c r="L40" s="54"/>
      <c r="M40" s="54"/>
    </row>
    <row r="41" spans="1:13" ht="18" customHeight="1">
      <c r="A41" s="87"/>
      <c r="B41" s="141"/>
      <c r="C41" s="149"/>
      <c r="D41" s="150">
        <v>28</v>
      </c>
      <c r="E41" s="108" t="s">
        <v>179</v>
      </c>
      <c r="F41" s="108"/>
      <c r="G41" s="54"/>
      <c r="H41" s="54"/>
      <c r="I41" s="54"/>
      <c r="J41" s="54"/>
      <c r="K41" s="54"/>
      <c r="L41" s="54" t="s">
        <v>44</v>
      </c>
      <c r="M41" s="54" t="s">
        <v>28</v>
      </c>
    </row>
    <row r="42" spans="1:13" ht="19.5" customHeight="1">
      <c r="A42" s="87"/>
      <c r="B42" s="151"/>
      <c r="C42" s="152"/>
      <c r="D42" s="121">
        <v>29</v>
      </c>
      <c r="E42" s="143" t="s">
        <v>180</v>
      </c>
      <c r="F42" s="108" t="s">
        <v>400</v>
      </c>
      <c r="G42" s="54"/>
      <c r="H42" s="54"/>
      <c r="I42" s="54"/>
      <c r="J42" s="54"/>
      <c r="K42" s="54"/>
      <c r="L42" s="54" t="s">
        <v>449</v>
      </c>
      <c r="M42" s="54" t="s">
        <v>44</v>
      </c>
    </row>
    <row r="43" spans="1:13" ht="19.5" customHeight="1">
      <c r="A43" s="87"/>
      <c r="B43" s="3" t="s">
        <v>181</v>
      </c>
      <c r="C43" s="3" t="s">
        <v>3173</v>
      </c>
      <c r="D43" s="153">
        <v>30</v>
      </c>
      <c r="E43" s="154" t="s">
        <v>182</v>
      </c>
      <c r="F43" s="155" t="s">
        <v>400</v>
      </c>
      <c r="G43" s="54"/>
      <c r="H43" s="54"/>
      <c r="I43" s="54"/>
      <c r="J43" s="54"/>
      <c r="K43" s="54"/>
      <c r="L43" s="54" t="s">
        <v>183</v>
      </c>
      <c r="M43" s="54"/>
    </row>
    <row r="44" spans="1:13" ht="21.75" customHeight="1">
      <c r="A44" s="87"/>
      <c r="B44" s="4" t="s">
        <v>184</v>
      </c>
      <c r="C44" s="4" t="s">
        <v>3175</v>
      </c>
      <c r="D44" s="150">
        <v>31</v>
      </c>
      <c r="E44" s="147" t="s">
        <v>185</v>
      </c>
      <c r="F44" s="156" t="s">
        <v>186</v>
      </c>
      <c r="G44" s="54"/>
      <c r="H44" s="54">
        <v>90</v>
      </c>
      <c r="I44" s="54">
        <v>90</v>
      </c>
      <c r="J44" s="54">
        <v>95</v>
      </c>
      <c r="K44" s="54">
        <v>95</v>
      </c>
      <c r="L44" s="54" t="s">
        <v>404</v>
      </c>
      <c r="M44" s="54" t="s">
        <v>187</v>
      </c>
    </row>
    <row r="45" spans="1:13" ht="21.75" customHeight="1">
      <c r="A45" s="87"/>
      <c r="B45" s="5" t="s">
        <v>188</v>
      </c>
      <c r="C45" s="5"/>
      <c r="D45" s="158">
        <v>32</v>
      </c>
      <c r="E45" s="143" t="s">
        <v>191</v>
      </c>
      <c r="F45" s="159" t="s">
        <v>190</v>
      </c>
      <c r="G45" s="123">
        <v>90</v>
      </c>
      <c r="H45" s="123"/>
      <c r="I45" s="123"/>
      <c r="J45" s="123"/>
      <c r="K45" s="123"/>
      <c r="L45" s="123" t="s">
        <v>2950</v>
      </c>
      <c r="M45" s="123" t="s">
        <v>2951</v>
      </c>
    </row>
    <row r="46" spans="1:3" ht="39.75" customHeight="1">
      <c r="A46" s="87"/>
      <c r="B46" s="87"/>
      <c r="C46" s="87"/>
    </row>
    <row r="47" spans="1:12" ht="26.25" customHeight="1">
      <c r="A47" s="87"/>
      <c r="B47" s="130" t="s">
        <v>3105</v>
      </c>
      <c r="C47" s="126"/>
      <c r="F47" s="160"/>
      <c r="G47" s="127"/>
      <c r="H47" s="127"/>
      <c r="I47" s="127"/>
      <c r="J47" s="127"/>
      <c r="K47" s="127"/>
      <c r="L47" s="127"/>
    </row>
    <row r="48" spans="1:13" ht="16.5" customHeight="1">
      <c r="A48" s="87"/>
      <c r="B48" s="1671" t="s">
        <v>376</v>
      </c>
      <c r="C48" s="1685" t="s">
        <v>1778</v>
      </c>
      <c r="D48" s="89"/>
      <c r="E48" s="1682" t="s">
        <v>377</v>
      </c>
      <c r="F48" s="1682" t="s">
        <v>1973</v>
      </c>
      <c r="G48" s="1683" t="s">
        <v>378</v>
      </c>
      <c r="H48" s="1684" t="s">
        <v>1973</v>
      </c>
      <c r="I48" s="1684"/>
      <c r="J48" s="1684"/>
      <c r="K48" s="1684"/>
      <c r="L48" s="1678" t="s">
        <v>379</v>
      </c>
      <c r="M48" s="1678" t="s">
        <v>380</v>
      </c>
    </row>
    <row r="49" spans="1:13" ht="16.5" customHeight="1">
      <c r="A49" s="87"/>
      <c r="B49" s="1672"/>
      <c r="C49" s="1686"/>
      <c r="D49" s="90"/>
      <c r="E49" s="1681"/>
      <c r="F49" s="1687"/>
      <c r="G49" s="1677"/>
      <c r="H49" s="91">
        <v>2552</v>
      </c>
      <c r="I49" s="91">
        <v>2553</v>
      </c>
      <c r="J49" s="91">
        <v>2554</v>
      </c>
      <c r="K49" s="91">
        <v>2555</v>
      </c>
      <c r="L49" s="1679"/>
      <c r="M49" s="1679"/>
    </row>
    <row r="50" spans="1:13" ht="23.25" customHeight="1">
      <c r="A50" s="87"/>
      <c r="B50" s="3" t="s">
        <v>3106</v>
      </c>
      <c r="C50" s="3" t="s">
        <v>3107</v>
      </c>
      <c r="D50" s="145">
        <v>33</v>
      </c>
      <c r="E50" s="161" t="s">
        <v>3178</v>
      </c>
      <c r="F50" s="162" t="s">
        <v>400</v>
      </c>
      <c r="G50" s="52"/>
      <c r="H50" s="52">
        <v>80</v>
      </c>
      <c r="I50" s="52">
        <v>85</v>
      </c>
      <c r="J50" s="52">
        <v>90</v>
      </c>
      <c r="K50" s="52">
        <v>95</v>
      </c>
      <c r="L50" s="52" t="s">
        <v>3109</v>
      </c>
      <c r="M50" s="52" t="s">
        <v>385</v>
      </c>
    </row>
    <row r="51" spans="1:13" ht="23.25" customHeight="1">
      <c r="A51" s="87"/>
      <c r="B51" s="178" t="s">
        <v>3179</v>
      </c>
      <c r="C51" s="178" t="s">
        <v>3176</v>
      </c>
      <c r="D51" s="145">
        <v>34</v>
      </c>
      <c r="E51" s="161" t="s">
        <v>3180</v>
      </c>
      <c r="F51" s="146" t="s">
        <v>403</v>
      </c>
      <c r="G51" s="165"/>
      <c r="H51" s="165"/>
      <c r="I51" s="165"/>
      <c r="J51" s="165"/>
      <c r="K51" s="165"/>
      <c r="L51" s="165"/>
      <c r="M51" s="165"/>
    </row>
    <row r="52" spans="1:13" ht="20.25" customHeight="1">
      <c r="A52" s="87"/>
      <c r="B52" s="6" t="s">
        <v>3118</v>
      </c>
      <c r="C52" s="4" t="s">
        <v>3177</v>
      </c>
      <c r="D52" s="150">
        <v>35</v>
      </c>
      <c r="E52" s="98" t="s">
        <v>3110</v>
      </c>
      <c r="F52" s="144" t="s">
        <v>3111</v>
      </c>
      <c r="G52" s="54"/>
      <c r="H52" s="54"/>
      <c r="I52" s="54"/>
      <c r="J52" s="54"/>
      <c r="K52" s="54"/>
      <c r="L52" s="54" t="s">
        <v>3112</v>
      </c>
      <c r="M52" s="54" t="s">
        <v>442</v>
      </c>
    </row>
    <row r="53" spans="1:13" ht="21.75" customHeight="1">
      <c r="A53" s="87"/>
      <c r="B53" s="5"/>
      <c r="C53" s="6"/>
      <c r="D53" s="92">
        <v>36</v>
      </c>
      <c r="E53" s="98" t="s">
        <v>2952</v>
      </c>
      <c r="F53" s="98" t="s">
        <v>190</v>
      </c>
      <c r="G53" s="54">
        <v>80</v>
      </c>
      <c r="H53" s="54"/>
      <c r="I53" s="54"/>
      <c r="J53" s="54"/>
      <c r="K53" s="54"/>
      <c r="L53" s="54" t="s">
        <v>3112</v>
      </c>
      <c r="M53" s="123" t="s">
        <v>389</v>
      </c>
    </row>
    <row r="54" spans="1:12" ht="0.75" customHeight="1">
      <c r="A54" s="87"/>
      <c r="B54" s="4"/>
      <c r="C54" s="22"/>
      <c r="D54" s="158"/>
      <c r="E54" s="143"/>
      <c r="F54" s="143"/>
      <c r="G54" s="123"/>
      <c r="H54" s="123"/>
      <c r="I54" s="123"/>
      <c r="J54" s="123"/>
      <c r="K54" s="123"/>
      <c r="L54" s="123"/>
    </row>
    <row r="55" spans="1:3" ht="0.75" customHeight="1">
      <c r="A55" s="87"/>
      <c r="C55" s="163"/>
    </row>
    <row r="56" spans="1:3" ht="7.5" customHeight="1">
      <c r="A56" s="87"/>
      <c r="C56" s="163"/>
    </row>
    <row r="57" spans="1:3" ht="7.5" customHeight="1">
      <c r="A57" s="87"/>
      <c r="C57" s="163"/>
    </row>
    <row r="58" spans="1:3" ht="31.5" customHeight="1">
      <c r="A58" s="87"/>
      <c r="B58" s="86" t="s">
        <v>2953</v>
      </c>
      <c r="C58" s="163"/>
    </row>
    <row r="59" spans="1:13" ht="17.25" customHeight="1">
      <c r="A59" s="87"/>
      <c r="B59" s="1671" t="s">
        <v>376</v>
      </c>
      <c r="C59" s="1673" t="s">
        <v>1778</v>
      </c>
      <c r="D59" s="89"/>
      <c r="E59" s="1675" t="s">
        <v>377</v>
      </c>
      <c r="F59" s="1673" t="s">
        <v>1973</v>
      </c>
      <c r="G59" s="1676" t="s">
        <v>378</v>
      </c>
      <c r="H59" s="1663" t="s">
        <v>1973</v>
      </c>
      <c r="I59" s="1663"/>
      <c r="J59" s="1663"/>
      <c r="K59" s="1663"/>
      <c r="L59" s="1678" t="s">
        <v>379</v>
      </c>
      <c r="M59" s="1678" t="s">
        <v>380</v>
      </c>
    </row>
    <row r="60" spans="1:13" ht="15.75" customHeight="1">
      <c r="A60" s="87"/>
      <c r="B60" s="1672"/>
      <c r="C60" s="1674"/>
      <c r="D60" s="90"/>
      <c r="E60" s="1675"/>
      <c r="F60" s="1674"/>
      <c r="G60" s="1677"/>
      <c r="H60" s="91">
        <v>2552</v>
      </c>
      <c r="I60" s="91">
        <v>2553</v>
      </c>
      <c r="J60" s="91">
        <v>2554</v>
      </c>
      <c r="K60" s="91">
        <v>2555</v>
      </c>
      <c r="L60" s="1679"/>
      <c r="M60" s="1679"/>
    </row>
    <row r="61" spans="1:13" ht="15.75" customHeight="1">
      <c r="A61" s="87"/>
      <c r="B61" s="418" t="s">
        <v>1385</v>
      </c>
      <c r="C61" s="164" t="s">
        <v>1482</v>
      </c>
      <c r="D61" s="131">
        <v>37</v>
      </c>
      <c r="E61" s="424" t="s">
        <v>3181</v>
      </c>
      <c r="F61" s="422"/>
      <c r="G61" s="132"/>
      <c r="H61" s="4"/>
      <c r="I61" s="4"/>
      <c r="J61" s="4"/>
      <c r="K61" s="4"/>
      <c r="L61" s="423"/>
      <c r="M61" s="423"/>
    </row>
    <row r="62" spans="1:13" ht="18" customHeight="1">
      <c r="A62" s="87"/>
      <c r="B62" s="178" t="s">
        <v>1480</v>
      </c>
      <c r="C62" s="167" t="s">
        <v>3207</v>
      </c>
      <c r="D62" s="145">
        <v>38</v>
      </c>
      <c r="E62" s="182" t="s">
        <v>1897</v>
      </c>
      <c r="F62" s="146" t="s">
        <v>400</v>
      </c>
      <c r="G62" s="165"/>
      <c r="H62" s="165">
        <v>80</v>
      </c>
      <c r="I62" s="165">
        <v>85</v>
      </c>
      <c r="J62" s="165">
        <v>90</v>
      </c>
      <c r="K62" s="165">
        <v>95</v>
      </c>
      <c r="L62" s="165" t="s">
        <v>1785</v>
      </c>
      <c r="M62" s="52" t="s">
        <v>385</v>
      </c>
    </row>
    <row r="63" spans="1:13" ht="18" customHeight="1">
      <c r="A63" s="166"/>
      <c r="B63" s="102" t="s">
        <v>1481</v>
      </c>
      <c r="C63" s="168" t="s">
        <v>3208</v>
      </c>
      <c r="D63" s="92">
        <v>39</v>
      </c>
      <c r="E63" s="98" t="s">
        <v>1898</v>
      </c>
      <c r="F63" s="98" t="s">
        <v>400</v>
      </c>
      <c r="G63" s="54"/>
      <c r="H63" s="54"/>
      <c r="I63" s="54"/>
      <c r="J63" s="54"/>
      <c r="K63" s="54"/>
      <c r="L63" s="54" t="s">
        <v>3109</v>
      </c>
      <c r="M63" s="54" t="s">
        <v>385</v>
      </c>
    </row>
    <row r="64" spans="1:13" ht="18" customHeight="1">
      <c r="A64" s="166"/>
      <c r="B64" s="4"/>
      <c r="C64" s="8" t="s">
        <v>3209</v>
      </c>
      <c r="D64" s="150">
        <v>40</v>
      </c>
      <c r="E64" s="169" t="s">
        <v>1899</v>
      </c>
      <c r="F64" s="170" t="s">
        <v>1900</v>
      </c>
      <c r="G64" s="54"/>
      <c r="H64" s="54"/>
      <c r="I64" s="54"/>
      <c r="J64" s="54"/>
      <c r="K64" s="54"/>
      <c r="L64" s="54" t="s">
        <v>432</v>
      </c>
      <c r="M64" s="54" t="s">
        <v>398</v>
      </c>
    </row>
    <row r="65" spans="1:13" ht="18" customHeight="1">
      <c r="A65" s="87"/>
      <c r="B65" s="4"/>
      <c r="C65" s="168"/>
      <c r="D65" s="92">
        <v>41</v>
      </c>
      <c r="E65" s="108" t="s">
        <v>1901</v>
      </c>
      <c r="F65" s="108" t="s">
        <v>1902</v>
      </c>
      <c r="G65" s="54">
        <v>7.64</v>
      </c>
      <c r="H65" s="54"/>
      <c r="I65" s="54"/>
      <c r="J65" s="54"/>
      <c r="K65" s="54"/>
      <c r="L65" s="54" t="s">
        <v>3109</v>
      </c>
      <c r="M65" s="54" t="s">
        <v>1903</v>
      </c>
    </row>
    <row r="66" spans="1:13" ht="18" customHeight="1">
      <c r="A66" s="87"/>
      <c r="B66" s="102"/>
      <c r="C66" s="166"/>
      <c r="D66" s="92">
        <v>42</v>
      </c>
      <c r="E66" s="147" t="s">
        <v>1904</v>
      </c>
      <c r="F66" s="108" t="s">
        <v>1905</v>
      </c>
      <c r="G66" s="54">
        <v>1.27</v>
      </c>
      <c r="H66" s="54" t="s">
        <v>1906</v>
      </c>
      <c r="I66" s="54" t="s">
        <v>1907</v>
      </c>
      <c r="J66" s="54" t="s">
        <v>1908</v>
      </c>
      <c r="K66" s="54" t="s">
        <v>1909</v>
      </c>
      <c r="L66" s="54" t="s">
        <v>1910</v>
      </c>
      <c r="M66" s="54" t="s">
        <v>385</v>
      </c>
    </row>
    <row r="67" spans="1:13" ht="18" customHeight="1">
      <c r="A67" s="87"/>
      <c r="B67" s="102"/>
      <c r="C67" s="166"/>
      <c r="D67" s="433">
        <v>43</v>
      </c>
      <c r="E67" s="434" t="s">
        <v>3210</v>
      </c>
      <c r="F67" s="108" t="s">
        <v>403</v>
      </c>
      <c r="G67" s="54"/>
      <c r="H67" s="54">
        <v>4</v>
      </c>
      <c r="I67" s="54">
        <v>5</v>
      </c>
      <c r="J67" s="54">
        <v>5</v>
      </c>
      <c r="K67" s="54">
        <v>5</v>
      </c>
      <c r="L67" s="54" t="s">
        <v>1918</v>
      </c>
      <c r="M67" s="54" t="s">
        <v>385</v>
      </c>
    </row>
    <row r="68" spans="1:13" ht="18" customHeight="1">
      <c r="A68" s="87"/>
      <c r="B68" s="102"/>
      <c r="C68" s="171"/>
      <c r="D68" s="158">
        <v>44</v>
      </c>
      <c r="E68" s="172" t="s">
        <v>1911</v>
      </c>
      <c r="F68" s="109" t="s">
        <v>1912</v>
      </c>
      <c r="G68" s="54"/>
      <c r="H68" s="54"/>
      <c r="I68" s="54"/>
      <c r="J68" s="54"/>
      <c r="K68" s="54"/>
      <c r="L68" s="54" t="s">
        <v>1781</v>
      </c>
      <c r="M68" s="54" t="s">
        <v>385</v>
      </c>
    </row>
    <row r="69" spans="1:13" ht="18" customHeight="1">
      <c r="A69" s="87"/>
      <c r="B69" s="102"/>
      <c r="C69" s="166"/>
      <c r="D69" s="158">
        <v>45</v>
      </c>
      <c r="E69" s="172" t="s">
        <v>1923</v>
      </c>
      <c r="F69" s="156" t="s">
        <v>1924</v>
      </c>
      <c r="G69" s="54"/>
      <c r="H69" s="54">
        <v>95</v>
      </c>
      <c r="I69" s="54">
        <v>100</v>
      </c>
      <c r="J69" s="54">
        <v>100</v>
      </c>
      <c r="K69" s="54">
        <v>100</v>
      </c>
      <c r="L69" s="54" t="s">
        <v>1918</v>
      </c>
      <c r="M69" s="54"/>
    </row>
    <row r="70" spans="1:13" ht="18" customHeight="1">
      <c r="A70" s="87"/>
      <c r="B70" s="102"/>
      <c r="C70" s="20" t="s">
        <v>901</v>
      </c>
      <c r="D70" s="427">
        <v>46</v>
      </c>
      <c r="E70" s="430" t="s">
        <v>3182</v>
      </c>
      <c r="F70" s="109"/>
      <c r="G70" s="54"/>
      <c r="H70" s="54"/>
      <c r="I70" s="54"/>
      <c r="J70" s="54"/>
      <c r="K70" s="54"/>
      <c r="L70" s="54"/>
      <c r="M70" s="54"/>
    </row>
    <row r="71" spans="1:13" ht="18" customHeight="1">
      <c r="A71" s="87"/>
      <c r="B71" s="102"/>
      <c r="C71" s="426" t="s">
        <v>902</v>
      </c>
      <c r="D71" s="141">
        <v>47</v>
      </c>
      <c r="E71" s="425" t="s">
        <v>1913</v>
      </c>
      <c r="F71" s="109" t="s">
        <v>1912</v>
      </c>
      <c r="G71" s="54"/>
      <c r="H71" s="54"/>
      <c r="I71" s="54"/>
      <c r="J71" s="54"/>
      <c r="K71" s="54"/>
      <c r="L71" s="54" t="s">
        <v>3109</v>
      </c>
      <c r="M71" s="54" t="s">
        <v>385</v>
      </c>
    </row>
    <row r="72" spans="1:13" ht="18" customHeight="1">
      <c r="A72" s="87"/>
      <c r="B72" s="19"/>
      <c r="C72" s="5"/>
      <c r="D72" s="428">
        <v>48</v>
      </c>
      <c r="E72" s="429" t="s">
        <v>1914</v>
      </c>
      <c r="F72" s="175" t="s">
        <v>190</v>
      </c>
      <c r="G72" s="123"/>
      <c r="H72" s="123">
        <v>85</v>
      </c>
      <c r="I72" s="123">
        <v>90</v>
      </c>
      <c r="J72" s="123">
        <v>95</v>
      </c>
      <c r="K72" s="123">
        <v>100</v>
      </c>
      <c r="L72" s="123" t="s">
        <v>3109</v>
      </c>
      <c r="M72" s="54" t="s">
        <v>1915</v>
      </c>
    </row>
    <row r="73" spans="1:13" ht="18" customHeight="1">
      <c r="A73" s="87"/>
      <c r="B73" s="3" t="s">
        <v>1916</v>
      </c>
      <c r="C73" s="3" t="s">
        <v>903</v>
      </c>
      <c r="D73" s="135">
        <v>49</v>
      </c>
      <c r="E73" s="176" t="s">
        <v>1917</v>
      </c>
      <c r="F73" s="177" t="s">
        <v>403</v>
      </c>
      <c r="G73" s="165"/>
      <c r="H73" s="165">
        <v>4</v>
      </c>
      <c r="I73" s="165">
        <v>5</v>
      </c>
      <c r="J73" s="165">
        <v>5</v>
      </c>
      <c r="K73" s="165">
        <v>5</v>
      </c>
      <c r="L73" s="165" t="s">
        <v>1918</v>
      </c>
      <c r="M73" s="54" t="s">
        <v>385</v>
      </c>
    </row>
    <row r="74" spans="1:13" ht="18" customHeight="1">
      <c r="A74" s="87"/>
      <c r="B74" s="4" t="s">
        <v>1919</v>
      </c>
      <c r="C74" s="6" t="s">
        <v>904</v>
      </c>
      <c r="D74" s="92">
        <v>50</v>
      </c>
      <c r="E74" s="147" t="s">
        <v>3183</v>
      </c>
      <c r="F74" s="98" t="s">
        <v>186</v>
      </c>
      <c r="G74" s="54"/>
      <c r="H74" s="54"/>
      <c r="I74" s="54"/>
      <c r="J74" s="54"/>
      <c r="K74" s="54"/>
      <c r="L74" s="54" t="s">
        <v>1921</v>
      </c>
      <c r="M74" s="54" t="s">
        <v>385</v>
      </c>
    </row>
    <row r="75" spans="1:13" ht="18" customHeight="1">
      <c r="A75" s="87"/>
      <c r="B75" s="6" t="s">
        <v>1922</v>
      </c>
      <c r="C75" s="6" t="s">
        <v>905</v>
      </c>
      <c r="D75" s="8"/>
      <c r="E75" s="8"/>
      <c r="F75" s="8"/>
      <c r="M75" s="54" t="s">
        <v>1925</v>
      </c>
    </row>
    <row r="76" spans="1:13" ht="18" customHeight="1">
      <c r="A76" s="87"/>
      <c r="B76" s="3" t="s">
        <v>1926</v>
      </c>
      <c r="C76" s="173" t="s">
        <v>1927</v>
      </c>
      <c r="D76" s="135">
        <v>51</v>
      </c>
      <c r="E76" s="181" t="s">
        <v>1478</v>
      </c>
      <c r="F76" s="146" t="s">
        <v>400</v>
      </c>
      <c r="G76" s="54"/>
      <c r="H76" s="54"/>
      <c r="I76" s="54"/>
      <c r="J76" s="54"/>
      <c r="K76" s="54"/>
      <c r="L76" s="54" t="s">
        <v>1928</v>
      </c>
      <c r="M76" s="54" t="s">
        <v>385</v>
      </c>
    </row>
    <row r="77" spans="1:13" ht="18" customHeight="1">
      <c r="A77" s="87"/>
      <c r="B77" s="178" t="s">
        <v>1929</v>
      </c>
      <c r="C77" s="174" t="s">
        <v>1930</v>
      </c>
      <c r="D77" s="158"/>
      <c r="E77" s="122"/>
      <c r="F77" s="179"/>
      <c r="G77" s="54"/>
      <c r="H77" s="54"/>
      <c r="I77" s="54"/>
      <c r="J77" s="54"/>
      <c r="K77" s="54"/>
      <c r="L77" s="54"/>
      <c r="M77" s="54"/>
    </row>
    <row r="78" spans="1:13" ht="18" customHeight="1">
      <c r="A78" s="87"/>
      <c r="B78" s="4" t="s">
        <v>1932</v>
      </c>
      <c r="C78" s="180" t="s">
        <v>906</v>
      </c>
      <c r="D78" s="135">
        <v>52</v>
      </c>
      <c r="E78" s="181" t="s">
        <v>1933</v>
      </c>
      <c r="F78" s="182" t="s">
        <v>403</v>
      </c>
      <c r="G78" s="54"/>
      <c r="H78" s="54">
        <v>3</v>
      </c>
      <c r="I78" s="54">
        <v>4</v>
      </c>
      <c r="J78" s="54">
        <v>5</v>
      </c>
      <c r="K78" s="54">
        <v>5</v>
      </c>
      <c r="L78" s="54" t="s">
        <v>1934</v>
      </c>
      <c r="M78" s="54" t="s">
        <v>385</v>
      </c>
    </row>
    <row r="79" spans="1:13" ht="18" customHeight="1">
      <c r="A79" s="87"/>
      <c r="B79" s="6" t="s">
        <v>1935</v>
      </c>
      <c r="C79" s="183" t="s">
        <v>1936</v>
      </c>
      <c r="D79" s="150">
        <v>53</v>
      </c>
      <c r="E79" s="184" t="s">
        <v>1937</v>
      </c>
      <c r="F79" s="105" t="s">
        <v>1938</v>
      </c>
      <c r="G79" s="185"/>
      <c r="H79" s="54">
        <v>1</v>
      </c>
      <c r="I79" s="54">
        <v>1</v>
      </c>
      <c r="J79" s="54">
        <v>1</v>
      </c>
      <c r="K79" s="54">
        <v>1</v>
      </c>
      <c r="L79" s="54" t="s">
        <v>1934</v>
      </c>
      <c r="M79" s="54" t="s">
        <v>385</v>
      </c>
    </row>
    <row r="80" spans="1:13" ht="18" customHeight="1">
      <c r="A80" s="87"/>
      <c r="B80" s="4"/>
      <c r="C80" s="167" t="s">
        <v>1939</v>
      </c>
      <c r="D80" s="150"/>
      <c r="E80" s="105"/>
      <c r="F80" s="105" t="s">
        <v>1940</v>
      </c>
      <c r="G80" s="185"/>
      <c r="H80" s="54"/>
      <c r="I80" s="54"/>
      <c r="J80" s="54"/>
      <c r="K80" s="54"/>
      <c r="L80" s="54"/>
      <c r="M80" s="54"/>
    </row>
    <row r="81" spans="1:13" ht="18" customHeight="1">
      <c r="A81" s="87"/>
      <c r="B81" s="22"/>
      <c r="C81" s="186" t="s">
        <v>1941</v>
      </c>
      <c r="D81" s="158"/>
      <c r="E81" s="187"/>
      <c r="F81" s="187"/>
      <c r="G81" s="123"/>
      <c r="H81" s="123"/>
      <c r="I81" s="123"/>
      <c r="J81" s="123"/>
      <c r="K81" s="123"/>
      <c r="L81" s="123"/>
      <c r="M81" s="123"/>
    </row>
    <row r="82" spans="1:7" ht="21.75" customHeight="1">
      <c r="A82" s="87"/>
      <c r="B82" s="87"/>
      <c r="C82" s="87"/>
      <c r="E82" s="188"/>
      <c r="F82" s="188"/>
      <c r="G82" s="189"/>
    </row>
    <row r="83" spans="1:6" ht="24" customHeight="1">
      <c r="A83" s="87"/>
      <c r="B83" s="87"/>
      <c r="C83" s="87"/>
      <c r="E83" s="8"/>
      <c r="F83" s="8"/>
    </row>
    <row r="84" spans="1:7" ht="23.25" customHeight="1">
      <c r="A84" s="87"/>
      <c r="B84" s="87"/>
      <c r="C84" s="87"/>
      <c r="E84" s="8"/>
      <c r="F84" s="8"/>
      <c r="G84" s="188"/>
    </row>
    <row r="85" spans="1:6" ht="23.25" customHeight="1">
      <c r="A85" s="87"/>
      <c r="B85" s="87"/>
      <c r="C85" s="87"/>
      <c r="E85" s="8"/>
      <c r="F85" s="8"/>
    </row>
    <row r="86" spans="1:6" ht="23.25" customHeight="1">
      <c r="A86" s="87"/>
      <c r="B86" s="87"/>
      <c r="C86" s="87"/>
      <c r="E86" s="8"/>
      <c r="F86" s="8"/>
    </row>
    <row r="87" spans="1:6" ht="23.25" customHeight="1">
      <c r="A87" s="87"/>
      <c r="B87" s="87"/>
      <c r="C87" s="87"/>
      <c r="E87" s="8"/>
      <c r="F87" s="8"/>
    </row>
    <row r="88" spans="1:6" ht="23.25" customHeight="1">
      <c r="A88" s="87"/>
      <c r="B88" s="87"/>
      <c r="C88" s="87"/>
      <c r="E88" s="8"/>
      <c r="F88" s="8"/>
    </row>
    <row r="89" spans="1:6" ht="23.25" customHeight="1">
      <c r="A89" s="87"/>
      <c r="B89" s="87"/>
      <c r="C89" s="87"/>
      <c r="E89" s="8"/>
      <c r="F89" s="8"/>
    </row>
    <row r="90" spans="1:3" ht="23.25" customHeight="1">
      <c r="A90" s="87"/>
      <c r="B90" s="87"/>
      <c r="C90" s="87"/>
    </row>
    <row r="91" spans="1:3" ht="23.25" customHeight="1">
      <c r="A91" s="87"/>
      <c r="B91" s="87"/>
      <c r="C91" s="87"/>
    </row>
    <row r="92" spans="1:3" ht="23.25" customHeight="1">
      <c r="A92" s="87"/>
      <c r="B92" s="87"/>
      <c r="C92" s="87"/>
    </row>
    <row r="93" spans="1:3" ht="23.25" customHeight="1">
      <c r="A93" s="87"/>
      <c r="B93" s="87"/>
      <c r="C93" s="87"/>
    </row>
    <row r="94" spans="1:3" ht="23.25" customHeight="1">
      <c r="A94" s="87"/>
      <c r="B94" s="87"/>
      <c r="C94" s="87"/>
    </row>
    <row r="95" spans="1:3" ht="23.25" customHeight="1">
      <c r="A95" s="87"/>
      <c r="B95" s="87"/>
      <c r="C95" s="87"/>
    </row>
    <row r="96" spans="1:3" ht="23.25" customHeight="1">
      <c r="A96" s="87"/>
      <c r="B96" s="87"/>
      <c r="C96" s="87"/>
    </row>
    <row r="97" spans="1:3" ht="23.25" customHeight="1">
      <c r="A97" s="87"/>
      <c r="B97" s="87"/>
      <c r="C97" s="87"/>
    </row>
    <row r="98" spans="1:3" ht="23.25" customHeight="1">
      <c r="A98" s="87"/>
      <c r="B98" s="87"/>
      <c r="C98" s="87"/>
    </row>
    <row r="99" spans="1:3" ht="23.25" customHeight="1">
      <c r="A99" s="87"/>
      <c r="B99" s="87"/>
      <c r="C99" s="87"/>
    </row>
    <row r="100" spans="1:3" ht="23.25" customHeight="1">
      <c r="A100" s="87"/>
      <c r="B100" s="87"/>
      <c r="C100" s="87"/>
    </row>
    <row r="101" spans="1:3" ht="23.25" customHeight="1">
      <c r="A101" s="87"/>
      <c r="B101" s="87"/>
      <c r="C101" s="87"/>
    </row>
    <row r="102" spans="1:3" ht="23.25" customHeight="1">
      <c r="A102" s="87"/>
      <c r="B102" s="87"/>
      <c r="C102" s="87"/>
    </row>
    <row r="103" spans="1:3" ht="23.25" customHeight="1">
      <c r="A103" s="87"/>
      <c r="B103" s="87"/>
      <c r="C103" s="87"/>
    </row>
    <row r="104" spans="1:3" ht="23.25" customHeight="1">
      <c r="A104" s="87"/>
      <c r="B104" s="87"/>
      <c r="C104" s="87"/>
    </row>
    <row r="105" spans="1:3" ht="23.25" customHeight="1">
      <c r="A105" s="87"/>
      <c r="B105" s="87"/>
      <c r="C105" s="87"/>
    </row>
    <row r="106" spans="1:2" ht="23.25" customHeight="1">
      <c r="A106" s="87"/>
      <c r="B106" s="87"/>
    </row>
    <row r="107" ht="23.25" customHeight="1">
      <c r="A107" s="87"/>
    </row>
  </sheetData>
  <sheetProtection/>
  <mergeCells count="33">
    <mergeCell ref="L59:L60"/>
    <mergeCell ref="M59:M60"/>
    <mergeCell ref="B59:B60"/>
    <mergeCell ref="C59:C60"/>
    <mergeCell ref="E59:E60"/>
    <mergeCell ref="F59:F60"/>
    <mergeCell ref="G59:G60"/>
    <mergeCell ref="H59:K59"/>
    <mergeCell ref="M31:M32"/>
    <mergeCell ref="B48:B49"/>
    <mergeCell ref="C48:C49"/>
    <mergeCell ref="E48:E49"/>
    <mergeCell ref="F48:F49"/>
    <mergeCell ref="G48:G49"/>
    <mergeCell ref="H48:K48"/>
    <mergeCell ref="L48:L49"/>
    <mergeCell ref="M48:M49"/>
    <mergeCell ref="H3:K3"/>
    <mergeCell ref="L3:L4"/>
    <mergeCell ref="M3:M4"/>
    <mergeCell ref="B31:B32"/>
    <mergeCell ref="C31:C32"/>
    <mergeCell ref="E31:E32"/>
    <mergeCell ref="F31:F32"/>
    <mergeCell ref="G31:G32"/>
    <mergeCell ref="H31:K31"/>
    <mergeCell ref="L31:L32"/>
    <mergeCell ref="C1:G1"/>
    <mergeCell ref="B3:B4"/>
    <mergeCell ref="C3:C4"/>
    <mergeCell ref="E3:E4"/>
    <mergeCell ref="F3:F4"/>
    <mergeCell ref="G3:G4"/>
  </mergeCells>
  <printOptions/>
  <pageMargins left="0.2755905511811024" right="0.59" top="0.984251968503937" bottom="0.984251968503937" header="0.5118110236220472" footer="0.5118110236220472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164"/>
  <sheetViews>
    <sheetView zoomScalePageLayoutView="0" workbookViewId="0" topLeftCell="A48">
      <selection activeCell="H5" sqref="H5"/>
    </sheetView>
  </sheetViews>
  <sheetFormatPr defaultColWidth="9.140625" defaultRowHeight="12.75"/>
  <cols>
    <col min="1" max="1" width="4.421875" style="194" customWidth="1"/>
    <col min="2" max="2" width="78.28125" style="407" customWidth="1"/>
    <col min="3" max="3" width="11.421875" style="195" customWidth="1"/>
    <col min="4" max="4" width="7.8515625" style="196" hidden="1" customWidth="1"/>
    <col min="5" max="5" width="6.57421875" style="196" hidden="1" customWidth="1"/>
    <col min="6" max="6" width="7.28125" style="196" hidden="1" customWidth="1"/>
    <col min="7" max="7" width="9.140625" style="196" hidden="1" customWidth="1"/>
    <col min="8" max="8" width="9.8515625" style="196" customWidth="1"/>
    <col min="9" max="9" width="6.140625" style="196" customWidth="1"/>
    <col min="10" max="10" width="5.8515625" style="196" customWidth="1"/>
    <col min="11" max="12" width="6.7109375" style="196" customWidth="1"/>
    <col min="13" max="13" width="5.421875" style="196" customWidth="1"/>
    <col min="14" max="14" width="4.8515625" style="196" hidden="1" customWidth="1"/>
    <col min="15" max="15" width="5.00390625" style="196" hidden="1" customWidth="1"/>
    <col min="16" max="16" width="7.140625" style="36" hidden="1" customWidth="1"/>
    <col min="17" max="17" width="16.140625" style="40" customWidth="1"/>
    <col min="18" max="18" width="25.57421875" style="40" customWidth="1"/>
    <col min="19" max="19" width="13.28125" style="197" customWidth="1"/>
    <col min="20" max="16384" width="9.140625" style="36" customWidth="1"/>
  </cols>
  <sheetData>
    <row r="1" spans="2:12" ht="38.25" customHeight="1">
      <c r="B1" s="1688" t="s">
        <v>3212</v>
      </c>
      <c r="C1" s="1688"/>
      <c r="D1" s="1688"/>
      <c r="E1" s="1688"/>
      <c r="F1" s="1688"/>
      <c r="G1" s="1688"/>
      <c r="H1" s="1688"/>
      <c r="I1" s="1688"/>
      <c r="J1" s="1688"/>
      <c r="K1" s="1688"/>
      <c r="L1" s="1688"/>
    </row>
    <row r="2" spans="1:19" s="201" customFormat="1" ht="24.75" customHeight="1">
      <c r="A2" s="198" t="s">
        <v>685</v>
      </c>
      <c r="B2" s="1689" t="s">
        <v>377</v>
      </c>
      <c r="C2" s="1691" t="s">
        <v>686</v>
      </c>
      <c r="D2" s="1691" t="s">
        <v>1715</v>
      </c>
      <c r="E2" s="1693" t="s">
        <v>1716</v>
      </c>
      <c r="F2" s="1693" t="s">
        <v>1717</v>
      </c>
      <c r="G2" s="1693" t="s">
        <v>1718</v>
      </c>
      <c r="H2" s="1693" t="s">
        <v>1719</v>
      </c>
      <c r="I2" s="1696" t="s">
        <v>1720</v>
      </c>
      <c r="J2" s="1696"/>
      <c r="K2" s="1696"/>
      <c r="L2" s="1696"/>
      <c r="M2" s="1696"/>
      <c r="N2" s="1696" t="s">
        <v>1721</v>
      </c>
      <c r="O2" s="1696"/>
      <c r="P2" s="1696"/>
      <c r="Q2" s="1656" t="s">
        <v>1948</v>
      </c>
      <c r="R2" s="1701" t="s">
        <v>380</v>
      </c>
      <c r="S2" s="200"/>
    </row>
    <row r="3" spans="1:19" s="201" customFormat="1" ht="37.5" customHeight="1">
      <c r="A3" s="202" t="s">
        <v>1722</v>
      </c>
      <c r="B3" s="1690"/>
      <c r="C3" s="1692"/>
      <c r="D3" s="1692"/>
      <c r="E3" s="1694"/>
      <c r="F3" s="1694"/>
      <c r="G3" s="1695"/>
      <c r="H3" s="1695"/>
      <c r="I3" s="203">
        <v>1</v>
      </c>
      <c r="J3" s="203">
        <v>2</v>
      </c>
      <c r="K3" s="203">
        <v>3</v>
      </c>
      <c r="L3" s="203">
        <v>4</v>
      </c>
      <c r="M3" s="203">
        <v>5</v>
      </c>
      <c r="N3" s="204" t="s">
        <v>1723</v>
      </c>
      <c r="O3" s="203" t="s">
        <v>1724</v>
      </c>
      <c r="P3" s="205" t="s">
        <v>1725</v>
      </c>
      <c r="Q3" s="1700"/>
      <c r="R3" s="1702"/>
      <c r="S3" s="200"/>
    </row>
    <row r="4" spans="1:18" ht="26.25" customHeight="1">
      <c r="A4" s="206"/>
      <c r="B4" s="207" t="s">
        <v>1726</v>
      </c>
      <c r="C4" s="207"/>
      <c r="D4" s="208"/>
      <c r="E4" s="209"/>
      <c r="F4" s="209"/>
      <c r="G4" s="209"/>
      <c r="H4" s="210"/>
      <c r="I4" s="208"/>
      <c r="J4" s="208"/>
      <c r="K4" s="208"/>
      <c r="L4" s="208"/>
      <c r="M4" s="208"/>
      <c r="N4" s="208"/>
      <c r="O4" s="208"/>
      <c r="P4" s="190"/>
      <c r="Q4" s="211"/>
      <c r="R4" s="211"/>
    </row>
    <row r="5" spans="1:20" s="217" customFormat="1" ht="23.25" customHeight="1">
      <c r="A5" s="212">
        <v>1.1</v>
      </c>
      <c r="B5" s="213" t="s">
        <v>411</v>
      </c>
      <c r="C5" s="214" t="s">
        <v>412</v>
      </c>
      <c r="D5" s="191"/>
      <c r="E5" s="191"/>
      <c r="F5" s="191">
        <v>1</v>
      </c>
      <c r="G5" s="191">
        <f aca="true" t="shared" si="0" ref="G5:G14">+F5+E5</f>
        <v>1</v>
      </c>
      <c r="H5" s="215">
        <f>+G5*100/G137</f>
        <v>0.5012531328320802</v>
      </c>
      <c r="I5" s="191">
        <v>0.07</v>
      </c>
      <c r="J5" s="191">
        <v>0.06</v>
      </c>
      <c r="K5" s="191">
        <v>0.05</v>
      </c>
      <c r="L5" s="191">
        <v>0.04</v>
      </c>
      <c r="M5" s="191">
        <v>0.03</v>
      </c>
      <c r="N5" s="191"/>
      <c r="O5" s="191"/>
      <c r="P5" s="191"/>
      <c r="Q5" s="216" t="s">
        <v>44</v>
      </c>
      <c r="R5" s="216" t="s">
        <v>1727</v>
      </c>
      <c r="S5" s="8"/>
      <c r="T5" s="8"/>
    </row>
    <row r="6" spans="1:21" s="217" customFormat="1" ht="19.5" customHeight="1">
      <c r="A6" s="212">
        <v>1.2</v>
      </c>
      <c r="B6" s="213" t="s">
        <v>414</v>
      </c>
      <c r="C6" s="218" t="s">
        <v>415</v>
      </c>
      <c r="D6" s="191"/>
      <c r="E6" s="191"/>
      <c r="F6" s="191">
        <v>1</v>
      </c>
      <c r="G6" s="191">
        <f t="shared" si="0"/>
        <v>1</v>
      </c>
      <c r="H6" s="215">
        <f>+G6*100/G137</f>
        <v>0.5012531328320802</v>
      </c>
      <c r="I6" s="219">
        <v>2</v>
      </c>
      <c r="J6" s="219">
        <v>1.5</v>
      </c>
      <c r="K6" s="219">
        <v>1</v>
      </c>
      <c r="L6" s="219">
        <v>0.5</v>
      </c>
      <c r="M6" s="191">
        <v>0</v>
      </c>
      <c r="N6" s="191"/>
      <c r="O6" s="191"/>
      <c r="P6" s="191"/>
      <c r="Q6" s="216" t="s">
        <v>43</v>
      </c>
      <c r="R6" s="216" t="s">
        <v>1728</v>
      </c>
      <c r="S6" s="8"/>
      <c r="T6" s="8"/>
      <c r="U6" s="8"/>
    </row>
    <row r="7" spans="1:21" ht="20.25" customHeight="1">
      <c r="A7" s="220">
        <v>1.3</v>
      </c>
      <c r="B7" s="221" t="s">
        <v>417</v>
      </c>
      <c r="C7" s="222" t="s">
        <v>418</v>
      </c>
      <c r="D7" s="191"/>
      <c r="E7" s="191"/>
      <c r="F7" s="191">
        <v>2</v>
      </c>
      <c r="G7" s="191">
        <f t="shared" si="0"/>
        <v>2</v>
      </c>
      <c r="H7" s="215">
        <f>+G7*100/G137</f>
        <v>1.0025062656641603</v>
      </c>
      <c r="I7" s="219">
        <v>40</v>
      </c>
      <c r="J7" s="219">
        <v>35</v>
      </c>
      <c r="K7" s="219">
        <v>30</v>
      </c>
      <c r="L7" s="219">
        <v>25</v>
      </c>
      <c r="M7" s="219">
        <v>20</v>
      </c>
      <c r="N7" s="191"/>
      <c r="O7" s="191"/>
      <c r="P7" s="191"/>
      <c r="Q7" s="216" t="s">
        <v>43</v>
      </c>
      <c r="R7" s="216" t="s">
        <v>1728</v>
      </c>
      <c r="S7" s="8"/>
      <c r="T7" s="8"/>
      <c r="U7" s="8"/>
    </row>
    <row r="8" spans="1:21" s="217" customFormat="1" ht="21.75" customHeight="1">
      <c r="A8" s="212">
        <v>1.4</v>
      </c>
      <c r="B8" s="221" t="s">
        <v>419</v>
      </c>
      <c r="C8" s="222" t="s">
        <v>420</v>
      </c>
      <c r="D8" s="191"/>
      <c r="E8" s="191"/>
      <c r="F8" s="191">
        <v>2</v>
      </c>
      <c r="G8" s="191">
        <f t="shared" si="0"/>
        <v>2</v>
      </c>
      <c r="H8" s="215">
        <f>+G8*100/G137</f>
        <v>1.0025062656641603</v>
      </c>
      <c r="I8" s="223">
        <v>1.5</v>
      </c>
      <c r="J8" s="223">
        <v>1.25</v>
      </c>
      <c r="K8" s="219">
        <v>1</v>
      </c>
      <c r="L8" s="223">
        <v>0.75</v>
      </c>
      <c r="M8" s="219">
        <v>0.5</v>
      </c>
      <c r="N8" s="191"/>
      <c r="O8" s="191"/>
      <c r="P8" s="191"/>
      <c r="Q8" s="216" t="s">
        <v>421</v>
      </c>
      <c r="R8" s="114" t="s">
        <v>422</v>
      </c>
      <c r="S8" s="224"/>
      <c r="T8" s="8"/>
      <c r="U8" s="8"/>
    </row>
    <row r="9" spans="1:23" s="217" customFormat="1" ht="43.5" customHeight="1">
      <c r="A9" s="212">
        <v>1.5</v>
      </c>
      <c r="B9" s="221" t="s">
        <v>423</v>
      </c>
      <c r="C9" s="222" t="s">
        <v>424</v>
      </c>
      <c r="D9" s="191"/>
      <c r="E9" s="191"/>
      <c r="F9" s="191">
        <v>2</v>
      </c>
      <c r="G9" s="191">
        <f t="shared" si="0"/>
        <v>2</v>
      </c>
      <c r="H9" s="215">
        <f>+G9*100/G137</f>
        <v>1.0025062656641603</v>
      </c>
      <c r="I9" s="225">
        <v>6</v>
      </c>
      <c r="J9" s="225">
        <v>5</v>
      </c>
      <c r="K9" s="225">
        <v>4</v>
      </c>
      <c r="L9" s="225">
        <v>3</v>
      </c>
      <c r="M9" s="225">
        <v>2</v>
      </c>
      <c r="N9" s="191"/>
      <c r="O9" s="191"/>
      <c r="P9" s="191"/>
      <c r="Q9" s="216" t="s">
        <v>44</v>
      </c>
      <c r="R9" s="216" t="s">
        <v>425</v>
      </c>
      <c r="S9" s="8"/>
      <c r="T9" s="8"/>
      <c r="U9" s="8"/>
      <c r="V9" s="8"/>
      <c r="W9" s="8"/>
    </row>
    <row r="10" spans="1:23" s="217" customFormat="1" ht="44.25" customHeight="1">
      <c r="A10" s="212">
        <v>1.6</v>
      </c>
      <c r="B10" s="221" t="s">
        <v>426</v>
      </c>
      <c r="C10" s="222" t="s">
        <v>424</v>
      </c>
      <c r="D10" s="191"/>
      <c r="E10" s="191"/>
      <c r="F10" s="191">
        <v>2</v>
      </c>
      <c r="G10" s="191">
        <f t="shared" si="0"/>
        <v>2</v>
      </c>
      <c r="H10" s="215">
        <f>+G10*100/G137</f>
        <v>1.0025062656641603</v>
      </c>
      <c r="I10" s="225">
        <v>6</v>
      </c>
      <c r="J10" s="225">
        <v>5</v>
      </c>
      <c r="K10" s="225">
        <v>4</v>
      </c>
      <c r="L10" s="225">
        <v>3</v>
      </c>
      <c r="M10" s="225">
        <v>2</v>
      </c>
      <c r="N10" s="191"/>
      <c r="O10" s="191"/>
      <c r="P10" s="191"/>
      <c r="Q10" s="216" t="s">
        <v>44</v>
      </c>
      <c r="R10" s="216" t="s">
        <v>425</v>
      </c>
      <c r="S10" s="8"/>
      <c r="T10" s="8"/>
      <c r="U10" s="8"/>
      <c r="V10" s="8"/>
      <c r="W10" s="8"/>
    </row>
    <row r="11" spans="1:27" ht="27" customHeight="1">
      <c r="A11" s="220">
        <v>1.7</v>
      </c>
      <c r="B11" s="226" t="s">
        <v>440</v>
      </c>
      <c r="C11" s="222" t="s">
        <v>441</v>
      </c>
      <c r="D11" s="191"/>
      <c r="E11" s="191"/>
      <c r="F11" s="191">
        <v>1</v>
      </c>
      <c r="G11" s="191">
        <f t="shared" si="0"/>
        <v>1</v>
      </c>
      <c r="H11" s="215">
        <f>+G11*100/G137</f>
        <v>0.5012531328320802</v>
      </c>
      <c r="I11" s="225">
        <v>70</v>
      </c>
      <c r="J11" s="225">
        <v>75</v>
      </c>
      <c r="K11" s="225">
        <v>80</v>
      </c>
      <c r="L11" s="225">
        <v>85</v>
      </c>
      <c r="M11" s="225">
        <v>90</v>
      </c>
      <c r="N11" s="191"/>
      <c r="O11" s="191"/>
      <c r="P11" s="191"/>
      <c r="Q11" s="216" t="s">
        <v>442</v>
      </c>
      <c r="R11" s="216" t="s">
        <v>1730</v>
      </c>
      <c r="S11" s="8"/>
      <c r="T11" s="217"/>
      <c r="U11" s="217"/>
      <c r="V11" s="217"/>
      <c r="W11" s="217"/>
      <c r="X11" s="217"/>
      <c r="Y11" s="217"/>
      <c r="Z11" s="217"/>
      <c r="AA11" s="217"/>
    </row>
    <row r="12" spans="1:27" s="217" customFormat="1" ht="23.25" customHeight="1">
      <c r="A12" s="227">
        <v>1.1</v>
      </c>
      <c r="B12" s="228" t="s">
        <v>3213</v>
      </c>
      <c r="C12" s="229" t="s">
        <v>1732</v>
      </c>
      <c r="D12" s="229">
        <v>10</v>
      </c>
      <c r="E12" s="229">
        <v>10</v>
      </c>
      <c r="F12" s="229">
        <v>3</v>
      </c>
      <c r="G12" s="191">
        <f t="shared" si="0"/>
        <v>13</v>
      </c>
      <c r="H12" s="215">
        <f>+G12*100/G137</f>
        <v>6.516290726817043</v>
      </c>
      <c r="I12" s="230">
        <v>40</v>
      </c>
      <c r="J12" s="230">
        <v>50</v>
      </c>
      <c r="K12" s="230">
        <v>60</v>
      </c>
      <c r="L12" s="230">
        <v>70</v>
      </c>
      <c r="M12" s="230">
        <v>80</v>
      </c>
      <c r="N12" s="229"/>
      <c r="O12" s="229"/>
      <c r="P12" s="231"/>
      <c r="Q12" s="1697" t="s">
        <v>1733</v>
      </c>
      <c r="R12" s="1697"/>
      <c r="S12" s="232"/>
      <c r="V12" s="36"/>
      <c r="W12" s="36"/>
      <c r="X12" s="233"/>
      <c r="Y12" s="233"/>
      <c r="Z12" s="233"/>
      <c r="AA12" s="233"/>
    </row>
    <row r="13" spans="1:23" s="217" customFormat="1" ht="45" customHeight="1">
      <c r="A13" s="227">
        <v>1.11</v>
      </c>
      <c r="B13" s="234" t="s">
        <v>3214</v>
      </c>
      <c r="C13" s="229" t="s">
        <v>1732</v>
      </c>
      <c r="D13" s="229">
        <v>10</v>
      </c>
      <c r="E13" s="229">
        <v>10</v>
      </c>
      <c r="F13" s="229"/>
      <c r="G13" s="191">
        <f t="shared" si="0"/>
        <v>10</v>
      </c>
      <c r="H13" s="215">
        <f>+G13*100/G137</f>
        <v>5.012531328320802</v>
      </c>
      <c r="I13" s="235">
        <v>40</v>
      </c>
      <c r="J13" s="235">
        <v>50</v>
      </c>
      <c r="K13" s="235">
        <v>60</v>
      </c>
      <c r="L13" s="235">
        <v>70</v>
      </c>
      <c r="M13" s="235">
        <v>80</v>
      </c>
      <c r="N13" s="229"/>
      <c r="O13" s="229"/>
      <c r="P13" s="231"/>
      <c r="Q13" s="1697" t="s">
        <v>1735</v>
      </c>
      <c r="R13" s="1697"/>
      <c r="S13" s="232"/>
      <c r="V13" s="36"/>
      <c r="W13" s="36"/>
    </row>
    <row r="14" spans="1:23" s="217" customFormat="1" ht="25.5" customHeight="1">
      <c r="A14" s="227">
        <v>1.12</v>
      </c>
      <c r="B14" s="228" t="s">
        <v>3215</v>
      </c>
      <c r="C14" s="229" t="s">
        <v>441</v>
      </c>
      <c r="D14" s="229">
        <v>10</v>
      </c>
      <c r="E14" s="229">
        <v>10</v>
      </c>
      <c r="F14" s="229">
        <v>3</v>
      </c>
      <c r="G14" s="191">
        <f t="shared" si="0"/>
        <v>13</v>
      </c>
      <c r="H14" s="215">
        <f>+G14*100/G137</f>
        <v>6.516290726817043</v>
      </c>
      <c r="I14" s="235">
        <v>50</v>
      </c>
      <c r="J14" s="235">
        <v>60</v>
      </c>
      <c r="K14" s="235">
        <v>70</v>
      </c>
      <c r="L14" s="235">
        <v>80</v>
      </c>
      <c r="M14" s="235">
        <v>90</v>
      </c>
      <c r="N14" s="229"/>
      <c r="O14" s="229"/>
      <c r="P14" s="231"/>
      <c r="Q14" s="236" t="s">
        <v>1614</v>
      </c>
      <c r="R14" s="236" t="s">
        <v>2424</v>
      </c>
      <c r="S14" s="232"/>
      <c r="V14" s="233"/>
      <c r="W14" s="233"/>
    </row>
    <row r="15" spans="1:21" s="217" customFormat="1" ht="21.75" customHeight="1">
      <c r="A15" s="227">
        <v>1.13</v>
      </c>
      <c r="B15" s="237" t="s">
        <v>3216</v>
      </c>
      <c r="C15" s="235"/>
      <c r="D15" s="229"/>
      <c r="E15" s="229"/>
      <c r="F15" s="229"/>
      <c r="G15" s="229"/>
      <c r="H15" s="238"/>
      <c r="I15" s="229"/>
      <c r="J15" s="229"/>
      <c r="K15" s="229"/>
      <c r="L15" s="229"/>
      <c r="M15" s="229"/>
      <c r="N15" s="229"/>
      <c r="O15" s="229"/>
      <c r="P15" s="239"/>
      <c r="Q15" s="240"/>
      <c r="R15" s="240"/>
      <c r="S15" s="232"/>
      <c r="U15" s="36"/>
    </row>
    <row r="16" spans="1:27" ht="24" customHeight="1">
      <c r="A16" s="241">
        <v>1.14</v>
      </c>
      <c r="B16" s="237" t="s">
        <v>3217</v>
      </c>
      <c r="C16" s="235" t="s">
        <v>403</v>
      </c>
      <c r="D16" s="229">
        <v>1.25</v>
      </c>
      <c r="E16" s="229">
        <v>1.25</v>
      </c>
      <c r="F16" s="229"/>
      <c r="G16" s="191">
        <f aca="true" t="shared" si="1" ref="G16:G21">+F16+E16</f>
        <v>1.25</v>
      </c>
      <c r="H16" s="215">
        <f>+G16*100/G137</f>
        <v>0.6265664160401002</v>
      </c>
      <c r="I16" s="229">
        <v>1</v>
      </c>
      <c r="J16" s="229">
        <v>2</v>
      </c>
      <c r="K16" s="229">
        <v>3</v>
      </c>
      <c r="L16" s="229">
        <v>4</v>
      </c>
      <c r="M16" s="229">
        <v>5</v>
      </c>
      <c r="N16" s="235"/>
      <c r="O16" s="235"/>
      <c r="P16" s="242"/>
      <c r="Q16" s="243" t="s">
        <v>432</v>
      </c>
      <c r="R16" s="243" t="s">
        <v>389</v>
      </c>
      <c r="V16" s="217"/>
      <c r="W16" s="217"/>
      <c r="X16" s="217"/>
      <c r="Y16" s="217"/>
      <c r="Z16" s="217"/>
      <c r="AA16" s="217"/>
    </row>
    <row r="17" spans="1:23" ht="46.5" customHeight="1">
      <c r="A17" s="220"/>
      <c r="B17" s="244" t="s">
        <v>2427</v>
      </c>
      <c r="C17" s="235" t="s">
        <v>190</v>
      </c>
      <c r="D17" s="229">
        <v>1.25</v>
      </c>
      <c r="E17" s="229">
        <v>1.25</v>
      </c>
      <c r="F17" s="229"/>
      <c r="G17" s="191">
        <f t="shared" si="1"/>
        <v>1.25</v>
      </c>
      <c r="H17" s="215">
        <f>+G17*100/G137</f>
        <v>0.6265664160401002</v>
      </c>
      <c r="I17" s="229">
        <v>80</v>
      </c>
      <c r="J17" s="229">
        <v>85</v>
      </c>
      <c r="K17" s="229">
        <v>90</v>
      </c>
      <c r="L17" s="229">
        <v>95</v>
      </c>
      <c r="M17" s="229">
        <v>100</v>
      </c>
      <c r="N17" s="229"/>
      <c r="O17" s="229"/>
      <c r="P17" s="234"/>
      <c r="Q17" s="243" t="s">
        <v>432</v>
      </c>
      <c r="R17" s="243" t="s">
        <v>389</v>
      </c>
      <c r="U17" s="233"/>
      <c r="V17" s="217"/>
      <c r="W17" s="217"/>
    </row>
    <row r="18" spans="1:23" ht="48.75" customHeight="1">
      <c r="A18" s="245"/>
      <c r="B18" s="244" t="s">
        <v>2428</v>
      </c>
      <c r="C18" s="235" t="s">
        <v>400</v>
      </c>
      <c r="D18" s="229">
        <v>1.25</v>
      </c>
      <c r="E18" s="229">
        <v>1.25</v>
      </c>
      <c r="F18" s="229"/>
      <c r="G18" s="191">
        <f t="shared" si="1"/>
        <v>1.25</v>
      </c>
      <c r="H18" s="215">
        <f>+G18*100/G137</f>
        <v>0.6265664160401002</v>
      </c>
      <c r="I18" s="229">
        <v>60</v>
      </c>
      <c r="J18" s="229">
        <v>65</v>
      </c>
      <c r="K18" s="229">
        <v>70</v>
      </c>
      <c r="L18" s="229">
        <v>75</v>
      </c>
      <c r="M18" s="229">
        <v>80</v>
      </c>
      <c r="N18" s="229"/>
      <c r="O18" s="229"/>
      <c r="P18" s="246"/>
      <c r="Q18" s="243" t="s">
        <v>389</v>
      </c>
      <c r="R18" s="243" t="s">
        <v>432</v>
      </c>
      <c r="S18" s="247"/>
      <c r="T18" s="233"/>
      <c r="U18" s="217"/>
      <c r="V18" s="217"/>
      <c r="W18" s="217"/>
    </row>
    <row r="19" spans="1:21" ht="42.75" customHeight="1">
      <c r="A19" s="245"/>
      <c r="B19" s="244" t="s">
        <v>2429</v>
      </c>
      <c r="C19" s="235" t="s">
        <v>400</v>
      </c>
      <c r="D19" s="229">
        <v>1.25</v>
      </c>
      <c r="E19" s="229">
        <v>1.25</v>
      </c>
      <c r="F19" s="229"/>
      <c r="G19" s="191">
        <f t="shared" si="1"/>
        <v>1.25</v>
      </c>
      <c r="H19" s="215">
        <f>+G19*100/G137</f>
        <v>0.6265664160401002</v>
      </c>
      <c r="I19" s="229">
        <v>60</v>
      </c>
      <c r="J19" s="229">
        <v>65</v>
      </c>
      <c r="K19" s="229">
        <v>70</v>
      </c>
      <c r="L19" s="229">
        <v>75</v>
      </c>
      <c r="M19" s="229">
        <v>80</v>
      </c>
      <c r="N19" s="229"/>
      <c r="O19" s="229"/>
      <c r="P19" s="246"/>
      <c r="Q19" s="243" t="s">
        <v>389</v>
      </c>
      <c r="R19" s="243" t="s">
        <v>432</v>
      </c>
      <c r="S19" s="232"/>
      <c r="T19" s="217"/>
      <c r="U19" s="217"/>
    </row>
    <row r="20" spans="1:24" ht="24" customHeight="1">
      <c r="A20" s="241">
        <v>1.15</v>
      </c>
      <c r="B20" s="248" t="s">
        <v>3218</v>
      </c>
      <c r="C20" s="249" t="s">
        <v>2431</v>
      </c>
      <c r="D20" s="250">
        <v>2</v>
      </c>
      <c r="E20" s="250">
        <v>2</v>
      </c>
      <c r="F20" s="250"/>
      <c r="G20" s="191">
        <f t="shared" si="1"/>
        <v>2</v>
      </c>
      <c r="H20" s="215">
        <f>+G20*100/G137</f>
        <v>1.0025062656641603</v>
      </c>
      <c r="I20" s="250" t="s">
        <v>2432</v>
      </c>
      <c r="J20" s="251"/>
      <c r="K20" s="252" t="s">
        <v>2433</v>
      </c>
      <c r="L20" s="251"/>
      <c r="M20" s="253" t="s">
        <v>2434</v>
      </c>
      <c r="N20" s="254"/>
      <c r="O20" s="254"/>
      <c r="P20" s="254"/>
      <c r="Q20" s="216" t="s">
        <v>2435</v>
      </c>
      <c r="R20" s="216"/>
      <c r="S20" s="232"/>
      <c r="T20" s="8"/>
      <c r="U20" s="8"/>
      <c r="V20" s="8"/>
      <c r="W20" s="8"/>
      <c r="X20" s="8"/>
    </row>
    <row r="21" spans="1:27" s="233" customFormat="1" ht="27" customHeight="1">
      <c r="A21" s="255">
        <v>1.16</v>
      </c>
      <c r="B21" s="256" t="s">
        <v>3219</v>
      </c>
      <c r="C21" s="257" t="s">
        <v>2437</v>
      </c>
      <c r="D21" s="257">
        <v>3</v>
      </c>
      <c r="E21" s="257">
        <v>3</v>
      </c>
      <c r="F21" s="258">
        <v>3</v>
      </c>
      <c r="G21" s="193">
        <f t="shared" si="1"/>
        <v>6</v>
      </c>
      <c r="H21" s="260">
        <f>+G21*100/G137</f>
        <v>3.007518796992481</v>
      </c>
      <c r="I21" s="257" t="s">
        <v>2438</v>
      </c>
      <c r="J21" s="257">
        <v>10</v>
      </c>
      <c r="K21" s="257">
        <v>9</v>
      </c>
      <c r="L21" s="257">
        <v>8</v>
      </c>
      <c r="M21" s="257" t="s">
        <v>2439</v>
      </c>
      <c r="N21" s="257"/>
      <c r="O21" s="257"/>
      <c r="P21" s="260"/>
      <c r="Q21" s="261" t="s">
        <v>2440</v>
      </c>
      <c r="R21" s="261" t="s">
        <v>43</v>
      </c>
      <c r="S21" s="232"/>
      <c r="T21" s="8"/>
      <c r="U21" s="8"/>
      <c r="V21" s="8"/>
      <c r="W21" s="8"/>
      <c r="X21" s="8"/>
      <c r="Y21" s="36"/>
      <c r="Z21" s="36"/>
      <c r="AA21" s="36"/>
    </row>
    <row r="22" spans="1:27" s="217" customFormat="1" ht="24" customHeight="1">
      <c r="A22" s="262" t="s">
        <v>685</v>
      </c>
      <c r="B22" s="1698" t="s">
        <v>377</v>
      </c>
      <c r="C22" s="1696" t="s">
        <v>686</v>
      </c>
      <c r="D22" s="1696" t="s">
        <v>1715</v>
      </c>
      <c r="E22" s="1699" t="s">
        <v>1716</v>
      </c>
      <c r="F22" s="1699" t="s">
        <v>1717</v>
      </c>
      <c r="G22" s="1699" t="s">
        <v>1718</v>
      </c>
      <c r="H22" s="1699" t="s">
        <v>1719</v>
      </c>
      <c r="I22" s="1696" t="s">
        <v>1720</v>
      </c>
      <c r="J22" s="1696"/>
      <c r="K22" s="1696"/>
      <c r="L22" s="1696"/>
      <c r="M22" s="1696"/>
      <c r="N22" s="1696" t="s">
        <v>1721</v>
      </c>
      <c r="O22" s="1696"/>
      <c r="P22" s="1696"/>
      <c r="Q22" s="1656" t="s">
        <v>1948</v>
      </c>
      <c r="R22" s="1701" t="s">
        <v>380</v>
      </c>
      <c r="S22" s="200"/>
      <c r="T22" s="8"/>
      <c r="U22" s="8"/>
      <c r="V22" s="8"/>
      <c r="W22" s="8"/>
      <c r="X22" s="8"/>
      <c r="Y22" s="233"/>
      <c r="Z22" s="233"/>
      <c r="AA22" s="233"/>
    </row>
    <row r="23" spans="1:27" ht="39" customHeight="1">
      <c r="A23" s="264" t="s">
        <v>1722</v>
      </c>
      <c r="B23" s="1698"/>
      <c r="C23" s="1696"/>
      <c r="D23" s="1696"/>
      <c r="E23" s="1699"/>
      <c r="F23" s="1699"/>
      <c r="G23" s="1703"/>
      <c r="H23" s="1703"/>
      <c r="I23" s="199">
        <v>1</v>
      </c>
      <c r="J23" s="199">
        <v>2</v>
      </c>
      <c r="K23" s="199">
        <v>3</v>
      </c>
      <c r="L23" s="199">
        <v>4</v>
      </c>
      <c r="M23" s="199">
        <v>5</v>
      </c>
      <c r="N23" s="263" t="s">
        <v>2441</v>
      </c>
      <c r="O23" s="199" t="s">
        <v>2442</v>
      </c>
      <c r="P23" s="265" t="s">
        <v>1725</v>
      </c>
      <c r="Q23" s="1700"/>
      <c r="R23" s="1702"/>
      <c r="S23" s="200"/>
      <c r="T23" s="217"/>
      <c r="U23" s="217"/>
      <c r="Y23" s="217"/>
      <c r="Z23" s="217"/>
      <c r="AA23" s="217"/>
    </row>
    <row r="24" spans="1:27" ht="25.5" customHeight="1">
      <c r="A24" s="266"/>
      <c r="B24" s="267" t="s">
        <v>2443</v>
      </c>
      <c r="C24" s="268"/>
      <c r="D24" s="269"/>
      <c r="E24" s="269"/>
      <c r="F24" s="269"/>
      <c r="G24" s="269"/>
      <c r="H24" s="269"/>
      <c r="I24" s="269"/>
      <c r="J24" s="268"/>
      <c r="K24" s="268"/>
      <c r="L24" s="268"/>
      <c r="M24" s="268"/>
      <c r="N24" s="268"/>
      <c r="O24" s="269"/>
      <c r="P24" s="269"/>
      <c r="Q24" s="270"/>
      <c r="R24" s="270"/>
      <c r="S24" s="232"/>
      <c r="T24" s="217"/>
      <c r="X24" s="233"/>
      <c r="Y24" s="217"/>
      <c r="Z24" s="217"/>
      <c r="AA24" s="217"/>
    </row>
    <row r="25" spans="1:27" s="217" customFormat="1" ht="24.75" customHeight="1">
      <c r="A25" s="220">
        <v>2.1</v>
      </c>
      <c r="B25" s="271" t="s">
        <v>444</v>
      </c>
      <c r="C25" s="272" t="s">
        <v>400</v>
      </c>
      <c r="D25" s="273"/>
      <c r="E25" s="273"/>
      <c r="F25" s="273">
        <v>1</v>
      </c>
      <c r="G25" s="191">
        <f aca="true" t="shared" si="2" ref="G25:G33">+F25+E25</f>
        <v>1</v>
      </c>
      <c r="H25" s="215">
        <f>+G25*100/G137</f>
        <v>0.5012531328320802</v>
      </c>
      <c r="I25" s="273">
        <v>70</v>
      </c>
      <c r="J25" s="273">
        <v>75</v>
      </c>
      <c r="K25" s="273">
        <v>80</v>
      </c>
      <c r="L25" s="273">
        <v>85</v>
      </c>
      <c r="M25" s="273">
        <v>90</v>
      </c>
      <c r="N25" s="273"/>
      <c r="O25" s="273"/>
      <c r="P25" s="273"/>
      <c r="Q25" s="216" t="s">
        <v>389</v>
      </c>
      <c r="R25" s="54" t="s">
        <v>3220</v>
      </c>
      <c r="S25" s="197"/>
      <c r="T25" s="36"/>
      <c r="U25" s="36"/>
      <c r="V25" s="36"/>
      <c r="W25" s="36"/>
      <c r="Y25" s="36"/>
      <c r="Z25" s="36"/>
      <c r="AA25" s="36"/>
    </row>
    <row r="26" spans="1:24" s="217" customFormat="1" ht="21.75" customHeight="1">
      <c r="A26" s="220">
        <v>2.2</v>
      </c>
      <c r="B26" s="274" t="s">
        <v>447</v>
      </c>
      <c r="C26" s="275" t="s">
        <v>448</v>
      </c>
      <c r="D26" s="276"/>
      <c r="E26" s="276"/>
      <c r="F26" s="276">
        <v>2</v>
      </c>
      <c r="G26" s="191">
        <f t="shared" si="2"/>
        <v>2</v>
      </c>
      <c r="H26" s="215">
        <f>+G26*100/G137</f>
        <v>1.0025062656641603</v>
      </c>
      <c r="I26" s="273">
        <v>10</v>
      </c>
      <c r="J26" s="273">
        <v>15</v>
      </c>
      <c r="K26" s="273">
        <v>20</v>
      </c>
      <c r="L26" s="273">
        <v>25</v>
      </c>
      <c r="M26" s="273">
        <v>30</v>
      </c>
      <c r="N26" s="273"/>
      <c r="O26" s="273"/>
      <c r="P26" s="273"/>
      <c r="Q26" s="216" t="s">
        <v>449</v>
      </c>
      <c r="R26" s="216" t="s">
        <v>15</v>
      </c>
      <c r="S26" s="197"/>
      <c r="T26" s="8"/>
      <c r="U26" s="8"/>
      <c r="V26" s="8"/>
      <c r="W26" s="8"/>
      <c r="X26" s="8"/>
    </row>
    <row r="27" spans="1:27" ht="23.25" customHeight="1">
      <c r="A27" s="212">
        <v>2.3</v>
      </c>
      <c r="B27" s="274" t="s">
        <v>16</v>
      </c>
      <c r="C27" s="275" t="s">
        <v>403</v>
      </c>
      <c r="D27" s="276"/>
      <c r="E27" s="276"/>
      <c r="F27" s="276">
        <v>3</v>
      </c>
      <c r="G27" s="191">
        <f t="shared" si="2"/>
        <v>3</v>
      </c>
      <c r="H27" s="215">
        <f>+G27*100/G137</f>
        <v>1.5037593984962405</v>
      </c>
      <c r="I27" s="273">
        <v>1</v>
      </c>
      <c r="J27" s="273">
        <v>2</v>
      </c>
      <c r="K27" s="273">
        <v>3</v>
      </c>
      <c r="L27" s="273">
        <v>4</v>
      </c>
      <c r="M27" s="273">
        <v>5</v>
      </c>
      <c r="N27" s="273"/>
      <c r="O27" s="273"/>
      <c r="P27" s="273"/>
      <c r="Q27" s="216" t="s">
        <v>1918</v>
      </c>
      <c r="R27" s="216" t="s">
        <v>385</v>
      </c>
      <c r="T27" s="8"/>
      <c r="U27" s="8"/>
      <c r="V27" s="8"/>
      <c r="W27" s="8"/>
      <c r="X27" s="8"/>
      <c r="Y27" s="217"/>
      <c r="Z27" s="217"/>
      <c r="AA27" s="217"/>
    </row>
    <row r="28" spans="1:27" ht="22.5" customHeight="1">
      <c r="A28" s="212">
        <v>2.4</v>
      </c>
      <c r="B28" s="271" t="s">
        <v>18</v>
      </c>
      <c r="C28" s="276" t="s">
        <v>19</v>
      </c>
      <c r="D28" s="276"/>
      <c r="E28" s="276"/>
      <c r="F28" s="276">
        <v>0.5</v>
      </c>
      <c r="G28" s="191">
        <f t="shared" si="2"/>
        <v>0.5</v>
      </c>
      <c r="H28" s="215">
        <f>+G28*100/G137</f>
        <v>0.2506265664160401</v>
      </c>
      <c r="I28" s="250" t="s">
        <v>2445</v>
      </c>
      <c r="J28" s="273">
        <v>6</v>
      </c>
      <c r="K28" s="273">
        <v>5</v>
      </c>
      <c r="L28" s="273">
        <v>4</v>
      </c>
      <c r="M28" s="250" t="s">
        <v>2446</v>
      </c>
      <c r="N28" s="273"/>
      <c r="O28" s="273"/>
      <c r="P28" s="273"/>
      <c r="Q28" s="216" t="s">
        <v>421</v>
      </c>
      <c r="R28" s="216" t="s">
        <v>385</v>
      </c>
      <c r="T28" s="8"/>
      <c r="U28" s="8"/>
      <c r="V28" s="8"/>
      <c r="W28" s="8"/>
      <c r="X28" s="8"/>
      <c r="Y28" s="8"/>
      <c r="Z28" s="8"/>
      <c r="AA28" s="8"/>
    </row>
    <row r="29" spans="1:27" ht="21" customHeight="1">
      <c r="A29" s="220">
        <v>2.5</v>
      </c>
      <c r="B29" s="271" t="s">
        <v>20</v>
      </c>
      <c r="C29" s="272"/>
      <c r="D29" s="273"/>
      <c r="E29" s="273"/>
      <c r="F29" s="273">
        <v>1.5</v>
      </c>
      <c r="G29" s="191">
        <f t="shared" si="2"/>
        <v>1.5</v>
      </c>
      <c r="H29" s="215">
        <f>+G29*100/G137</f>
        <v>0.7518796992481203</v>
      </c>
      <c r="I29" s="273" t="s">
        <v>2447</v>
      </c>
      <c r="J29" s="273"/>
      <c r="K29" s="273" t="s">
        <v>2448</v>
      </c>
      <c r="L29" s="273"/>
      <c r="M29" s="273" t="s">
        <v>2449</v>
      </c>
      <c r="N29" s="273"/>
      <c r="O29" s="273"/>
      <c r="P29" s="273"/>
      <c r="Q29" s="216" t="s">
        <v>389</v>
      </c>
      <c r="R29" s="54" t="s">
        <v>21</v>
      </c>
      <c r="S29" s="8"/>
      <c r="T29" s="8"/>
      <c r="U29" s="8"/>
      <c r="V29" s="8"/>
      <c r="W29" s="8"/>
      <c r="X29" s="8"/>
      <c r="Y29" s="8"/>
      <c r="Z29" s="8"/>
      <c r="AA29" s="8"/>
    </row>
    <row r="30" spans="1:27" ht="22.5" customHeight="1">
      <c r="A30" s="220">
        <v>2.6</v>
      </c>
      <c r="B30" s="271" t="s">
        <v>23</v>
      </c>
      <c r="C30" s="276" t="s">
        <v>24</v>
      </c>
      <c r="D30" s="273"/>
      <c r="E30" s="273"/>
      <c r="F30" s="273">
        <v>2</v>
      </c>
      <c r="G30" s="191">
        <f t="shared" si="2"/>
        <v>2</v>
      </c>
      <c r="H30" s="215">
        <f>+G30*100/G137</f>
        <v>1.0025062656641603</v>
      </c>
      <c r="I30" s="273">
        <v>3000</v>
      </c>
      <c r="J30" s="273">
        <v>2500</v>
      </c>
      <c r="K30" s="273">
        <v>2000</v>
      </c>
      <c r="L30" s="273">
        <v>1500</v>
      </c>
      <c r="M30" s="273">
        <v>1000</v>
      </c>
      <c r="N30" s="273"/>
      <c r="O30" s="273"/>
      <c r="P30" s="273"/>
      <c r="Q30" s="216" t="s">
        <v>389</v>
      </c>
      <c r="R30" s="54" t="s">
        <v>25</v>
      </c>
      <c r="S30" s="8"/>
      <c r="T30" s="8"/>
      <c r="U30" s="8"/>
      <c r="V30" s="8"/>
      <c r="W30" s="8"/>
      <c r="X30" s="8"/>
      <c r="Y30" s="8"/>
      <c r="Z30" s="8"/>
      <c r="AA30" s="8"/>
    </row>
    <row r="31" spans="1:23" ht="23.25" customHeight="1">
      <c r="A31" s="220">
        <v>2.7</v>
      </c>
      <c r="B31" s="271" t="s">
        <v>27</v>
      </c>
      <c r="C31" s="222" t="s">
        <v>424</v>
      </c>
      <c r="D31" s="273"/>
      <c r="E31" s="273"/>
      <c r="F31" s="277">
        <v>1.5</v>
      </c>
      <c r="G31" s="191">
        <f t="shared" si="2"/>
        <v>1.5</v>
      </c>
      <c r="H31" s="215">
        <f>+G31*100/G137</f>
        <v>0.7518796992481203</v>
      </c>
      <c r="I31" s="278">
        <v>5</v>
      </c>
      <c r="J31" s="278">
        <v>4</v>
      </c>
      <c r="K31" s="278">
        <v>3</v>
      </c>
      <c r="L31" s="278">
        <v>2</v>
      </c>
      <c r="M31" s="278">
        <v>1</v>
      </c>
      <c r="N31" s="273"/>
      <c r="O31" s="273"/>
      <c r="P31" s="273"/>
      <c r="Q31" s="216" t="s">
        <v>44</v>
      </c>
      <c r="R31" s="114" t="s">
        <v>3117</v>
      </c>
      <c r="S31" s="8"/>
      <c r="V31" s="233"/>
      <c r="W31" s="233"/>
    </row>
    <row r="32" spans="1:24" ht="22.5" customHeight="1">
      <c r="A32" s="220">
        <v>2.8</v>
      </c>
      <c r="B32" s="271" t="s">
        <v>179</v>
      </c>
      <c r="C32" s="222" t="s">
        <v>424</v>
      </c>
      <c r="D32" s="273"/>
      <c r="E32" s="273"/>
      <c r="F32" s="273">
        <v>2</v>
      </c>
      <c r="G32" s="191">
        <f t="shared" si="2"/>
        <v>2</v>
      </c>
      <c r="H32" s="215">
        <f>+G32*100/G137</f>
        <v>1.0025062656641603</v>
      </c>
      <c r="I32" s="278">
        <v>5</v>
      </c>
      <c r="J32" s="278">
        <v>4</v>
      </c>
      <c r="K32" s="278">
        <v>3</v>
      </c>
      <c r="L32" s="278">
        <v>2</v>
      </c>
      <c r="M32" s="278">
        <v>1</v>
      </c>
      <c r="N32" s="273"/>
      <c r="O32" s="273"/>
      <c r="P32" s="273"/>
      <c r="Q32" s="216" t="s">
        <v>44</v>
      </c>
      <c r="R32" s="114" t="s">
        <v>3117</v>
      </c>
      <c r="S32" s="8"/>
      <c r="V32" s="217"/>
      <c r="W32" s="217"/>
      <c r="X32" s="217"/>
    </row>
    <row r="33" spans="1:19" ht="21" customHeight="1">
      <c r="A33" s="220">
        <v>2.9</v>
      </c>
      <c r="B33" s="271" t="s">
        <v>180</v>
      </c>
      <c r="C33" s="272" t="s">
        <v>400</v>
      </c>
      <c r="D33" s="273"/>
      <c r="E33" s="273"/>
      <c r="F33" s="277">
        <v>2</v>
      </c>
      <c r="G33" s="191">
        <f t="shared" si="2"/>
        <v>2</v>
      </c>
      <c r="H33" s="215">
        <f>+G33*100/G137</f>
        <v>1.0025062656641603</v>
      </c>
      <c r="I33" s="273">
        <v>70</v>
      </c>
      <c r="J33" s="273">
        <v>75</v>
      </c>
      <c r="K33" s="273">
        <v>80</v>
      </c>
      <c r="L33" s="273">
        <v>85</v>
      </c>
      <c r="M33" s="273">
        <v>90</v>
      </c>
      <c r="N33" s="273"/>
      <c r="O33" s="273"/>
      <c r="P33" s="273"/>
      <c r="Q33" s="216" t="s">
        <v>449</v>
      </c>
      <c r="R33" s="216" t="s">
        <v>2451</v>
      </c>
      <c r="S33" s="8"/>
    </row>
    <row r="34" spans="1:24" ht="21" customHeight="1">
      <c r="A34" s="241">
        <v>2.1</v>
      </c>
      <c r="B34" s="244" t="s">
        <v>1470</v>
      </c>
      <c r="C34" s="279" t="s">
        <v>794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  <c r="Q34" s="282"/>
      <c r="R34" s="282"/>
      <c r="S34" s="247"/>
      <c r="T34" s="233"/>
      <c r="U34" s="217"/>
      <c r="X34" s="217"/>
    </row>
    <row r="35" spans="1:23" ht="21.75" customHeight="1">
      <c r="A35" s="241"/>
      <c r="B35" s="244" t="s">
        <v>795</v>
      </c>
      <c r="C35" s="279" t="s">
        <v>796</v>
      </c>
      <c r="D35" s="280">
        <v>1.5</v>
      </c>
      <c r="E35" s="280">
        <v>1.5</v>
      </c>
      <c r="F35" s="280"/>
      <c r="G35" s="191">
        <f aca="true" t="shared" si="3" ref="G35:G46">+F35+E35</f>
        <v>1.5</v>
      </c>
      <c r="H35" s="215">
        <f>+G35*100/G137</f>
        <v>0.7518796992481203</v>
      </c>
      <c r="I35" s="283">
        <v>65</v>
      </c>
      <c r="J35" s="283">
        <v>70</v>
      </c>
      <c r="K35" s="283">
        <v>75</v>
      </c>
      <c r="L35" s="283">
        <v>80</v>
      </c>
      <c r="M35" s="283">
        <v>85</v>
      </c>
      <c r="N35" s="279"/>
      <c r="O35" s="279"/>
      <c r="P35" s="284"/>
      <c r="Q35" s="243" t="s">
        <v>432</v>
      </c>
      <c r="R35" s="243" t="s">
        <v>2440</v>
      </c>
      <c r="S35" s="232"/>
      <c r="T35" s="217"/>
      <c r="V35" s="217"/>
      <c r="W35" s="217"/>
    </row>
    <row r="36" spans="1:23" ht="21" customHeight="1">
      <c r="A36" s="241"/>
      <c r="B36" s="244" t="s">
        <v>797</v>
      </c>
      <c r="C36" s="279" t="s">
        <v>798</v>
      </c>
      <c r="D36" s="280">
        <v>1.5</v>
      </c>
      <c r="E36" s="280">
        <v>1.5</v>
      </c>
      <c r="F36" s="280"/>
      <c r="G36" s="191">
        <f t="shared" si="3"/>
        <v>1.5</v>
      </c>
      <c r="H36" s="215">
        <f>+G36*100/G137</f>
        <v>0.7518796992481203</v>
      </c>
      <c r="I36" s="280" t="s">
        <v>799</v>
      </c>
      <c r="J36" s="285"/>
      <c r="K36" s="285"/>
      <c r="L36" s="285"/>
      <c r="M36" s="280" t="s">
        <v>800</v>
      </c>
      <c r="N36" s="279"/>
      <c r="O36" s="279"/>
      <c r="P36" s="244"/>
      <c r="Q36" s="243" t="s">
        <v>432</v>
      </c>
      <c r="R36" s="243" t="s">
        <v>2440</v>
      </c>
      <c r="U36" s="217"/>
      <c r="V36" s="217"/>
      <c r="W36" s="217"/>
    </row>
    <row r="37" spans="1:20" ht="21" customHeight="1">
      <c r="A37" s="241">
        <v>2.11</v>
      </c>
      <c r="B37" s="244" t="s">
        <v>1471</v>
      </c>
      <c r="C37" s="279" t="s">
        <v>190</v>
      </c>
      <c r="D37" s="280">
        <v>0.5</v>
      </c>
      <c r="E37" s="280">
        <v>0.5</v>
      </c>
      <c r="F37" s="280"/>
      <c r="G37" s="191">
        <f t="shared" si="3"/>
        <v>0.5</v>
      </c>
      <c r="H37" s="215">
        <f>+G37*100/G137</f>
        <v>0.2506265664160401</v>
      </c>
      <c r="I37" s="283">
        <v>80</v>
      </c>
      <c r="J37" s="283">
        <v>85</v>
      </c>
      <c r="K37" s="283">
        <v>90</v>
      </c>
      <c r="L37" s="283">
        <v>95</v>
      </c>
      <c r="M37" s="283">
        <v>100</v>
      </c>
      <c r="N37" s="280"/>
      <c r="O37" s="280"/>
      <c r="P37" s="281"/>
      <c r="Q37" s="243" t="s">
        <v>432</v>
      </c>
      <c r="R37" s="243" t="s">
        <v>2440</v>
      </c>
      <c r="S37" s="232"/>
      <c r="T37" s="217"/>
    </row>
    <row r="38" spans="1:18" ht="39.75" customHeight="1">
      <c r="A38" s="286">
        <v>2.12</v>
      </c>
      <c r="B38" s="244" t="s">
        <v>1854</v>
      </c>
      <c r="C38" s="279" t="s">
        <v>796</v>
      </c>
      <c r="D38" s="280">
        <v>0.5</v>
      </c>
      <c r="E38" s="280">
        <v>0.5</v>
      </c>
      <c r="F38" s="280"/>
      <c r="G38" s="191">
        <f t="shared" si="3"/>
        <v>0.5</v>
      </c>
      <c r="H38" s="215">
        <f>+G38*100/G137</f>
        <v>0.2506265664160401</v>
      </c>
      <c r="I38" s="280">
        <v>65</v>
      </c>
      <c r="J38" s="280">
        <v>70</v>
      </c>
      <c r="K38" s="280">
        <v>75</v>
      </c>
      <c r="L38" s="280">
        <v>80</v>
      </c>
      <c r="M38" s="280">
        <v>85</v>
      </c>
      <c r="N38" s="280"/>
      <c r="O38" s="280"/>
      <c r="P38" s="281"/>
      <c r="Q38" s="243" t="s">
        <v>432</v>
      </c>
      <c r="R38" s="243" t="s">
        <v>2440</v>
      </c>
    </row>
    <row r="39" spans="1:24" ht="21" customHeight="1">
      <c r="A39" s="241">
        <v>2.13</v>
      </c>
      <c r="B39" s="287" t="s">
        <v>105</v>
      </c>
      <c r="C39" s="219" t="s">
        <v>190</v>
      </c>
      <c r="D39" s="288">
        <v>0.5</v>
      </c>
      <c r="E39" s="288">
        <v>0.5</v>
      </c>
      <c r="F39" s="288"/>
      <c r="G39" s="191">
        <f t="shared" si="3"/>
        <v>0.5</v>
      </c>
      <c r="H39" s="215">
        <f>+G39*100/G137</f>
        <v>0.2506265664160401</v>
      </c>
      <c r="I39" s="288">
        <v>80</v>
      </c>
      <c r="J39" s="288">
        <v>85</v>
      </c>
      <c r="K39" s="288">
        <v>90</v>
      </c>
      <c r="L39" s="288">
        <v>95</v>
      </c>
      <c r="M39" s="288">
        <v>100</v>
      </c>
      <c r="N39" s="288"/>
      <c r="O39" s="288"/>
      <c r="P39" s="281"/>
      <c r="Q39" s="243" t="s">
        <v>432</v>
      </c>
      <c r="R39" s="243" t="s">
        <v>2440</v>
      </c>
      <c r="S39" s="289"/>
      <c r="X39" s="233"/>
    </row>
    <row r="40" spans="1:19" ht="21.75" customHeight="1">
      <c r="A40" s="241">
        <v>2.14</v>
      </c>
      <c r="B40" s="244" t="s">
        <v>106</v>
      </c>
      <c r="C40" s="279" t="s">
        <v>3143</v>
      </c>
      <c r="D40" s="280">
        <v>0.5</v>
      </c>
      <c r="E40" s="280">
        <v>0.5</v>
      </c>
      <c r="F40" s="280"/>
      <c r="G40" s="191">
        <f t="shared" si="3"/>
        <v>0.5</v>
      </c>
      <c r="H40" s="215">
        <f>+G40*100/G137</f>
        <v>0.2506265664160401</v>
      </c>
      <c r="I40" s="280" t="s">
        <v>799</v>
      </c>
      <c r="J40" s="285"/>
      <c r="K40" s="290"/>
      <c r="L40" s="285"/>
      <c r="M40" s="249" t="s">
        <v>3144</v>
      </c>
      <c r="N40" s="280"/>
      <c r="O40" s="280"/>
      <c r="P40" s="281"/>
      <c r="Q40" s="243" t="s">
        <v>432</v>
      </c>
      <c r="R40" s="243" t="s">
        <v>2440</v>
      </c>
      <c r="S40" s="289"/>
    </row>
    <row r="41" spans="1:23" ht="42" customHeight="1">
      <c r="A41" s="241">
        <v>2.15</v>
      </c>
      <c r="B41" s="287" t="s">
        <v>1691</v>
      </c>
      <c r="C41" s="219" t="s">
        <v>3146</v>
      </c>
      <c r="D41" s="288">
        <v>0.5</v>
      </c>
      <c r="E41" s="288">
        <v>0.5</v>
      </c>
      <c r="F41" s="288"/>
      <c r="G41" s="191">
        <f t="shared" si="3"/>
        <v>0.5</v>
      </c>
      <c r="H41" s="215">
        <f>+G41*100/G137</f>
        <v>0.2506265664160401</v>
      </c>
      <c r="I41" s="288">
        <v>80</v>
      </c>
      <c r="J41" s="288">
        <v>85</v>
      </c>
      <c r="K41" s="288">
        <v>90</v>
      </c>
      <c r="L41" s="288">
        <v>95</v>
      </c>
      <c r="M41" s="288">
        <v>100</v>
      </c>
      <c r="N41" s="219"/>
      <c r="O41" s="219"/>
      <c r="P41" s="291"/>
      <c r="Q41" s="243" t="s">
        <v>432</v>
      </c>
      <c r="R41" s="243" t="s">
        <v>2440</v>
      </c>
      <c r="V41" s="233"/>
      <c r="W41" s="233"/>
    </row>
    <row r="42" spans="1:18" ht="21" customHeight="1">
      <c r="A42" s="241">
        <v>2.16</v>
      </c>
      <c r="B42" s="244" t="s">
        <v>1692</v>
      </c>
      <c r="C42" s="279" t="s">
        <v>3090</v>
      </c>
      <c r="D42" s="280">
        <v>2.5</v>
      </c>
      <c r="E42" s="280">
        <v>2.5</v>
      </c>
      <c r="F42" s="280"/>
      <c r="G42" s="191">
        <f t="shared" si="3"/>
        <v>2.5</v>
      </c>
      <c r="H42" s="215">
        <f>+G42*100/G137</f>
        <v>1.2531328320802004</v>
      </c>
      <c r="I42" s="292">
        <v>99.3</v>
      </c>
      <c r="J42" s="292">
        <v>99.4</v>
      </c>
      <c r="K42" s="292">
        <v>99.5</v>
      </c>
      <c r="L42" s="292">
        <v>99.6</v>
      </c>
      <c r="M42" s="292">
        <v>99.7</v>
      </c>
      <c r="N42" s="280"/>
      <c r="O42" s="280"/>
      <c r="P42" s="293"/>
      <c r="Q42" s="282" t="s">
        <v>1918</v>
      </c>
      <c r="R42" s="282" t="s">
        <v>3091</v>
      </c>
    </row>
    <row r="43" spans="1:18" ht="42.75" customHeight="1">
      <c r="A43" s="241">
        <v>2.17</v>
      </c>
      <c r="B43" s="244" t="s">
        <v>1693</v>
      </c>
      <c r="C43" s="292" t="s">
        <v>403</v>
      </c>
      <c r="D43" s="294">
        <v>2.5</v>
      </c>
      <c r="E43" s="294">
        <v>2.5</v>
      </c>
      <c r="F43" s="294"/>
      <c r="G43" s="191">
        <f t="shared" si="3"/>
        <v>2.5</v>
      </c>
      <c r="H43" s="215">
        <f>+G43*100/G137</f>
        <v>1.2531328320802004</v>
      </c>
      <c r="I43" s="292">
        <v>1</v>
      </c>
      <c r="J43" s="292">
        <v>2</v>
      </c>
      <c r="K43" s="292">
        <v>3</v>
      </c>
      <c r="L43" s="292">
        <v>4</v>
      </c>
      <c r="M43" s="292">
        <v>5</v>
      </c>
      <c r="N43" s="294"/>
      <c r="O43" s="294"/>
      <c r="P43" s="281"/>
      <c r="Q43" s="282" t="s">
        <v>1918</v>
      </c>
      <c r="R43" s="282" t="s">
        <v>3093</v>
      </c>
    </row>
    <row r="44" spans="1:27" s="233" customFormat="1" ht="39.75" customHeight="1">
      <c r="A44" s="241">
        <v>2.18</v>
      </c>
      <c r="B44" s="287" t="s">
        <v>1066</v>
      </c>
      <c r="C44" s="279" t="s">
        <v>800</v>
      </c>
      <c r="D44" s="288">
        <v>0.5</v>
      </c>
      <c r="E44" s="295">
        <v>1</v>
      </c>
      <c r="F44" s="288"/>
      <c r="G44" s="191">
        <f t="shared" si="3"/>
        <v>1</v>
      </c>
      <c r="H44" s="215">
        <f>+G44*100/G137</f>
        <v>0.5012531328320802</v>
      </c>
      <c r="I44" s="288" t="s">
        <v>799</v>
      </c>
      <c r="J44" s="296"/>
      <c r="K44" s="296"/>
      <c r="L44" s="296"/>
      <c r="M44" s="288" t="s">
        <v>800</v>
      </c>
      <c r="N44" s="288"/>
      <c r="O44" s="288"/>
      <c r="P44" s="297"/>
      <c r="Q44" s="240" t="s">
        <v>1918</v>
      </c>
      <c r="R44" s="240" t="s">
        <v>342</v>
      </c>
      <c r="S44" s="247"/>
      <c r="T44" s="36"/>
      <c r="V44" s="36"/>
      <c r="W44" s="36"/>
      <c r="X44" s="36"/>
      <c r="Y44" s="36"/>
      <c r="Z44" s="36"/>
      <c r="AA44" s="36"/>
    </row>
    <row r="45" spans="1:18" ht="27.75" customHeight="1">
      <c r="A45" s="241">
        <v>2.19</v>
      </c>
      <c r="B45" s="287" t="s">
        <v>1067</v>
      </c>
      <c r="C45" s="219" t="s">
        <v>344</v>
      </c>
      <c r="D45" s="219">
        <v>0.5</v>
      </c>
      <c r="E45" s="298">
        <v>1</v>
      </c>
      <c r="F45" s="219"/>
      <c r="G45" s="191">
        <f t="shared" si="3"/>
        <v>1</v>
      </c>
      <c r="H45" s="215">
        <f>+G45*100/G137</f>
        <v>0.5012531328320802</v>
      </c>
      <c r="I45" s="219">
        <v>60</v>
      </c>
      <c r="J45" s="219">
        <v>70</v>
      </c>
      <c r="K45" s="219">
        <v>80</v>
      </c>
      <c r="L45" s="219">
        <v>90</v>
      </c>
      <c r="M45" s="219">
        <v>100</v>
      </c>
      <c r="N45" s="219"/>
      <c r="O45" s="219"/>
      <c r="P45" s="299"/>
      <c r="Q45" s="240" t="s">
        <v>345</v>
      </c>
      <c r="R45" s="240" t="s">
        <v>346</v>
      </c>
    </row>
    <row r="46" spans="1:18" ht="23.25" customHeight="1">
      <c r="A46" s="300">
        <v>2.2</v>
      </c>
      <c r="B46" s="301" t="s">
        <v>1068</v>
      </c>
      <c r="C46" s="302" t="s">
        <v>348</v>
      </c>
      <c r="D46" s="302">
        <v>0.5</v>
      </c>
      <c r="E46" s="302">
        <v>0.5</v>
      </c>
      <c r="F46" s="302"/>
      <c r="G46" s="193">
        <f t="shared" si="3"/>
        <v>0.5</v>
      </c>
      <c r="H46" s="260">
        <f>+G46*100/(G137)</f>
        <v>0.2506265664160401</v>
      </c>
      <c r="I46" s="302">
        <v>50</v>
      </c>
      <c r="J46" s="302">
        <v>60</v>
      </c>
      <c r="K46" s="302">
        <v>70</v>
      </c>
      <c r="L46" s="302">
        <v>80</v>
      </c>
      <c r="M46" s="302" t="s">
        <v>349</v>
      </c>
      <c r="N46" s="302"/>
      <c r="O46" s="302"/>
      <c r="P46" s="303"/>
      <c r="Q46" s="304" t="s">
        <v>389</v>
      </c>
      <c r="R46" s="304"/>
    </row>
    <row r="47" spans="1:18" ht="28.5" customHeight="1">
      <c r="A47" s="262" t="s">
        <v>685</v>
      </c>
      <c r="B47" s="1698" t="s">
        <v>377</v>
      </c>
      <c r="C47" s="1696" t="s">
        <v>686</v>
      </c>
      <c r="D47" s="1696" t="s">
        <v>1715</v>
      </c>
      <c r="E47" s="1699" t="s">
        <v>1716</v>
      </c>
      <c r="F47" s="1699" t="s">
        <v>1717</v>
      </c>
      <c r="G47" s="1699" t="s">
        <v>1718</v>
      </c>
      <c r="H47" s="1699" t="s">
        <v>1719</v>
      </c>
      <c r="I47" s="1696" t="s">
        <v>1720</v>
      </c>
      <c r="J47" s="1696"/>
      <c r="K47" s="1696"/>
      <c r="L47" s="1696"/>
      <c r="M47" s="1696"/>
      <c r="N47" s="1696" t="s">
        <v>1721</v>
      </c>
      <c r="O47" s="1696"/>
      <c r="P47" s="1696"/>
      <c r="Q47" s="1656" t="s">
        <v>1948</v>
      </c>
      <c r="R47" s="1701" t="s">
        <v>380</v>
      </c>
    </row>
    <row r="48" spans="1:27" ht="39.75" customHeight="1">
      <c r="A48" s="305" t="s">
        <v>1722</v>
      </c>
      <c r="B48" s="1698"/>
      <c r="C48" s="1696"/>
      <c r="D48" s="1696"/>
      <c r="E48" s="1699"/>
      <c r="F48" s="1699"/>
      <c r="G48" s="1703"/>
      <c r="H48" s="1703"/>
      <c r="I48" s="199">
        <v>1</v>
      </c>
      <c r="J48" s="199">
        <v>2</v>
      </c>
      <c r="K48" s="199">
        <v>3</v>
      </c>
      <c r="L48" s="199">
        <v>4</v>
      </c>
      <c r="M48" s="199">
        <v>5</v>
      </c>
      <c r="N48" s="263" t="s">
        <v>2441</v>
      </c>
      <c r="O48" s="199" t="s">
        <v>2442</v>
      </c>
      <c r="P48" s="265" t="s">
        <v>1725</v>
      </c>
      <c r="Q48" s="1700"/>
      <c r="R48" s="1702"/>
      <c r="T48" s="233"/>
      <c r="Y48" s="233"/>
      <c r="Z48" s="233"/>
      <c r="AA48" s="233"/>
    </row>
    <row r="49" spans="1:18" ht="21" customHeight="1">
      <c r="A49" s="306"/>
      <c r="B49" s="307" t="s">
        <v>350</v>
      </c>
      <c r="C49" s="308"/>
      <c r="D49" s="309"/>
      <c r="E49" s="309"/>
      <c r="F49" s="309"/>
      <c r="G49" s="309"/>
      <c r="H49" s="309"/>
      <c r="I49" s="310"/>
      <c r="J49" s="311"/>
      <c r="K49" s="311"/>
      <c r="L49" s="311"/>
      <c r="M49" s="311"/>
      <c r="N49" s="308"/>
      <c r="O49" s="309"/>
      <c r="P49" s="309"/>
      <c r="Q49" s="270"/>
      <c r="R49" s="270"/>
    </row>
    <row r="50" spans="1:27" s="313" customFormat="1" ht="26.25" customHeight="1">
      <c r="A50" s="312">
        <v>2.21</v>
      </c>
      <c r="B50" s="287" t="s">
        <v>1069</v>
      </c>
      <c r="C50" s="219" t="s">
        <v>352</v>
      </c>
      <c r="D50" s="219">
        <v>0.5</v>
      </c>
      <c r="E50" s="298">
        <v>1</v>
      </c>
      <c r="F50" s="219"/>
      <c r="G50" s="191">
        <f aca="true" t="shared" si="4" ref="G50:G59">+F50+E50</f>
        <v>1</v>
      </c>
      <c r="H50" s="215">
        <f>+G50*100/(G137)</f>
        <v>0.5012531328320802</v>
      </c>
      <c r="I50" s="225" t="s">
        <v>353</v>
      </c>
      <c r="J50" s="225">
        <v>35</v>
      </c>
      <c r="K50" s="225">
        <v>30</v>
      </c>
      <c r="L50" s="225">
        <v>25</v>
      </c>
      <c r="M50" s="225" t="s">
        <v>354</v>
      </c>
      <c r="N50" s="219"/>
      <c r="O50" s="219"/>
      <c r="P50" s="299"/>
      <c r="Q50" s="240" t="s">
        <v>43</v>
      </c>
      <c r="R50" s="240"/>
      <c r="S50" s="197"/>
      <c r="T50" s="36"/>
      <c r="U50" s="36"/>
      <c r="V50" s="36"/>
      <c r="W50" s="36"/>
      <c r="X50" s="36"/>
      <c r="Y50" s="36"/>
      <c r="Z50" s="36"/>
      <c r="AA50" s="36"/>
    </row>
    <row r="51" spans="1:27" s="313" customFormat="1" ht="24.75" customHeight="1">
      <c r="A51" s="241">
        <v>2.22</v>
      </c>
      <c r="B51" s="287" t="s">
        <v>1070</v>
      </c>
      <c r="C51" s="219" t="s">
        <v>796</v>
      </c>
      <c r="D51" s="219">
        <v>0.5</v>
      </c>
      <c r="E51" s="219">
        <v>0.5</v>
      </c>
      <c r="F51" s="219"/>
      <c r="G51" s="191">
        <f t="shared" si="4"/>
        <v>0.5</v>
      </c>
      <c r="H51" s="215">
        <f>+G51*100/G137</f>
        <v>0.2506265664160401</v>
      </c>
      <c r="I51" s="225">
        <v>65</v>
      </c>
      <c r="J51" s="225">
        <v>70</v>
      </c>
      <c r="K51" s="225">
        <v>75</v>
      </c>
      <c r="L51" s="225">
        <v>80</v>
      </c>
      <c r="M51" s="225">
        <v>85</v>
      </c>
      <c r="N51" s="287"/>
      <c r="O51" s="287"/>
      <c r="P51" s="299"/>
      <c r="Q51" s="315" t="s">
        <v>356</v>
      </c>
      <c r="R51" s="315"/>
      <c r="S51" s="197"/>
      <c r="T51" s="36"/>
      <c r="U51" s="36"/>
      <c r="V51" s="36"/>
      <c r="W51" s="36"/>
      <c r="X51" s="36"/>
      <c r="Y51" s="36"/>
      <c r="Z51" s="36"/>
      <c r="AA51" s="36"/>
    </row>
    <row r="52" spans="1:27" s="313" customFormat="1" ht="24.75" customHeight="1">
      <c r="A52" s="241">
        <v>2.23</v>
      </c>
      <c r="B52" s="287" t="s">
        <v>1071</v>
      </c>
      <c r="C52" s="219" t="s">
        <v>800</v>
      </c>
      <c r="D52" s="219">
        <v>0.5</v>
      </c>
      <c r="E52" s="219">
        <v>0.5</v>
      </c>
      <c r="F52" s="219"/>
      <c r="G52" s="191">
        <f t="shared" si="4"/>
        <v>0.5</v>
      </c>
      <c r="H52" s="215">
        <f>+G52*100/G137</f>
        <v>0.2506265664160401</v>
      </c>
      <c r="I52" s="225" t="s">
        <v>799</v>
      </c>
      <c r="J52" s="316"/>
      <c r="K52" s="316"/>
      <c r="L52" s="316"/>
      <c r="M52" s="225" t="s">
        <v>800</v>
      </c>
      <c r="N52" s="287"/>
      <c r="O52" s="287"/>
      <c r="P52" s="299"/>
      <c r="Q52" s="315" t="s">
        <v>356</v>
      </c>
      <c r="R52" s="315"/>
      <c r="S52" s="197"/>
      <c r="T52" s="36"/>
      <c r="U52" s="36"/>
      <c r="V52" s="36"/>
      <c r="W52" s="36"/>
      <c r="X52" s="36"/>
      <c r="Y52" s="36"/>
      <c r="Z52" s="36"/>
      <c r="AA52" s="36"/>
    </row>
    <row r="53" spans="1:27" s="233" customFormat="1" ht="21.75" customHeight="1">
      <c r="A53" s="241">
        <v>2.24</v>
      </c>
      <c r="B53" s="317" t="s">
        <v>1072</v>
      </c>
      <c r="C53" s="219" t="s">
        <v>403</v>
      </c>
      <c r="D53" s="219">
        <v>0.5</v>
      </c>
      <c r="E53" s="298">
        <v>2</v>
      </c>
      <c r="F53" s="219">
        <v>4</v>
      </c>
      <c r="G53" s="191">
        <f t="shared" si="4"/>
        <v>6</v>
      </c>
      <c r="H53" s="215">
        <f>+G53*100/G137</f>
        <v>3.007518796992481</v>
      </c>
      <c r="I53" s="225">
        <v>1</v>
      </c>
      <c r="J53" s="225">
        <v>2</v>
      </c>
      <c r="K53" s="225">
        <v>3</v>
      </c>
      <c r="L53" s="225">
        <v>4</v>
      </c>
      <c r="M53" s="225">
        <v>5</v>
      </c>
      <c r="N53" s="219"/>
      <c r="O53" s="219"/>
      <c r="P53" s="299"/>
      <c r="Q53" s="240" t="s">
        <v>359</v>
      </c>
      <c r="R53" s="240" t="s">
        <v>360</v>
      </c>
      <c r="S53" s="197"/>
      <c r="T53" s="36"/>
      <c r="U53" s="36"/>
      <c r="V53" s="36"/>
      <c r="W53" s="36"/>
      <c r="Y53" s="36"/>
      <c r="Z53" s="36"/>
      <c r="AA53" s="36"/>
    </row>
    <row r="54" spans="1:27" s="321" customFormat="1" ht="40.5" customHeight="1">
      <c r="A54" s="241">
        <v>2.25</v>
      </c>
      <c r="B54" s="287" t="s">
        <v>1073</v>
      </c>
      <c r="C54" s="219" t="s">
        <v>400</v>
      </c>
      <c r="D54" s="288">
        <v>0.5</v>
      </c>
      <c r="E54" s="288">
        <v>0.5</v>
      </c>
      <c r="F54" s="288"/>
      <c r="G54" s="191">
        <f t="shared" si="4"/>
        <v>0.5</v>
      </c>
      <c r="H54" s="215">
        <f>+G54*100/G137</f>
        <v>0.2506265664160401</v>
      </c>
      <c r="I54" s="318">
        <v>60</v>
      </c>
      <c r="J54" s="318">
        <v>65</v>
      </c>
      <c r="K54" s="318">
        <v>70</v>
      </c>
      <c r="L54" s="318">
        <v>75</v>
      </c>
      <c r="M54" s="319">
        <v>80</v>
      </c>
      <c r="N54" s="219"/>
      <c r="O54" s="287"/>
      <c r="P54" s="299"/>
      <c r="Q54" s="320" t="s">
        <v>356</v>
      </c>
      <c r="R54" s="320"/>
      <c r="S54" s="197"/>
      <c r="T54" s="36"/>
      <c r="U54" s="36"/>
      <c r="V54" s="36"/>
      <c r="W54" s="36"/>
      <c r="X54" s="36"/>
      <c r="Y54" s="313"/>
      <c r="Z54" s="313"/>
      <c r="AA54" s="313"/>
    </row>
    <row r="55" spans="1:27" s="321" customFormat="1" ht="42.75" customHeight="1">
      <c r="A55" s="241">
        <v>2.26</v>
      </c>
      <c r="B55" s="287" t="s">
        <v>1494</v>
      </c>
      <c r="C55" s="219" t="s">
        <v>362</v>
      </c>
      <c r="D55" s="288">
        <v>0.5</v>
      </c>
      <c r="E55" s="288">
        <v>0.5</v>
      </c>
      <c r="F55" s="288"/>
      <c r="G55" s="191">
        <f t="shared" si="4"/>
        <v>0.5</v>
      </c>
      <c r="H55" s="215">
        <f>+G55*100/G137</f>
        <v>0.2506265664160401</v>
      </c>
      <c r="I55" s="318" t="s">
        <v>363</v>
      </c>
      <c r="J55" s="316"/>
      <c r="K55" s="316"/>
      <c r="L55" s="316"/>
      <c r="M55" s="225" t="s">
        <v>362</v>
      </c>
      <c r="N55" s="219"/>
      <c r="O55" s="287"/>
      <c r="P55" s="299"/>
      <c r="Q55" s="320" t="s">
        <v>364</v>
      </c>
      <c r="R55" s="320"/>
      <c r="S55" s="197"/>
      <c r="T55" s="36"/>
      <c r="U55" s="36"/>
      <c r="V55" s="233"/>
      <c r="W55" s="233"/>
      <c r="X55" s="36"/>
      <c r="Y55" s="313"/>
      <c r="Z55" s="313"/>
      <c r="AA55" s="313"/>
    </row>
    <row r="56" spans="1:27" s="217" customFormat="1" ht="45.75" customHeight="1">
      <c r="A56" s="322">
        <v>2.27</v>
      </c>
      <c r="B56" s="287" t="s">
        <v>1495</v>
      </c>
      <c r="C56" s="219" t="s">
        <v>366</v>
      </c>
      <c r="D56" s="288">
        <v>1</v>
      </c>
      <c r="E56" s="288">
        <v>1</v>
      </c>
      <c r="F56" s="288"/>
      <c r="G56" s="191">
        <f t="shared" si="4"/>
        <v>1</v>
      </c>
      <c r="H56" s="215">
        <f>+G56*100/G137</f>
        <v>0.5012531328320802</v>
      </c>
      <c r="I56" s="318" t="s">
        <v>367</v>
      </c>
      <c r="J56" s="318">
        <v>10</v>
      </c>
      <c r="K56" s="318">
        <v>12</v>
      </c>
      <c r="L56" s="318">
        <v>14</v>
      </c>
      <c r="M56" s="318" t="s">
        <v>368</v>
      </c>
      <c r="N56" s="219"/>
      <c r="O56" s="219"/>
      <c r="P56" s="291"/>
      <c r="Q56" s="320" t="s">
        <v>432</v>
      </c>
      <c r="R56" s="320"/>
      <c r="S56" s="197"/>
      <c r="T56" s="36"/>
      <c r="U56" s="36"/>
      <c r="V56" s="36"/>
      <c r="W56" s="36"/>
      <c r="X56" s="36"/>
      <c r="Y56" s="313"/>
      <c r="Z56" s="313"/>
      <c r="AA56" s="313"/>
    </row>
    <row r="57" spans="1:27" s="217" customFormat="1" ht="45.75" customHeight="1">
      <c r="A57" s="322">
        <v>2.28</v>
      </c>
      <c r="B57" s="287" t="s">
        <v>917</v>
      </c>
      <c r="C57" s="219" t="s">
        <v>344</v>
      </c>
      <c r="D57" s="288">
        <v>0.5</v>
      </c>
      <c r="E57" s="288">
        <v>0.5</v>
      </c>
      <c r="F57" s="288"/>
      <c r="G57" s="191">
        <f t="shared" si="4"/>
        <v>0.5</v>
      </c>
      <c r="H57" s="215">
        <f>+G57*100/G137</f>
        <v>0.2506265664160401</v>
      </c>
      <c r="I57" s="318" t="s">
        <v>557</v>
      </c>
      <c r="J57" s="316" t="s">
        <v>558</v>
      </c>
      <c r="K57" s="316" t="s">
        <v>559</v>
      </c>
      <c r="L57" s="316" t="s">
        <v>560</v>
      </c>
      <c r="M57" s="318" t="s">
        <v>561</v>
      </c>
      <c r="N57" s="288"/>
      <c r="O57" s="288"/>
      <c r="P57" s="323"/>
      <c r="Q57" s="240" t="s">
        <v>42</v>
      </c>
      <c r="R57" s="240"/>
      <c r="S57" s="197"/>
      <c r="T57" s="36"/>
      <c r="U57" s="36"/>
      <c r="V57" s="36"/>
      <c r="W57" s="36"/>
      <c r="X57" s="36"/>
      <c r="Y57" s="233"/>
      <c r="Z57" s="233"/>
      <c r="AA57" s="233"/>
    </row>
    <row r="58" spans="1:24" s="217" customFormat="1" ht="41.25" customHeight="1">
      <c r="A58" s="227">
        <v>2.29</v>
      </c>
      <c r="B58" s="287" t="s">
        <v>918</v>
      </c>
      <c r="C58" s="219" t="s">
        <v>400</v>
      </c>
      <c r="D58" s="288">
        <v>1</v>
      </c>
      <c r="E58" s="288">
        <v>1</v>
      </c>
      <c r="F58" s="288"/>
      <c r="G58" s="191">
        <f t="shared" si="4"/>
        <v>1</v>
      </c>
      <c r="H58" s="215">
        <f>+G58*100/G137</f>
        <v>0.5012531328320802</v>
      </c>
      <c r="I58" s="318">
        <v>40</v>
      </c>
      <c r="J58" s="318">
        <v>50</v>
      </c>
      <c r="K58" s="318">
        <v>60</v>
      </c>
      <c r="L58" s="318">
        <v>70</v>
      </c>
      <c r="M58" s="318">
        <v>80</v>
      </c>
      <c r="N58" s="288"/>
      <c r="O58" s="288"/>
      <c r="P58" s="299"/>
      <c r="Q58" s="240" t="s">
        <v>563</v>
      </c>
      <c r="R58" s="240"/>
      <c r="S58" s="197"/>
      <c r="T58" s="36"/>
      <c r="U58" s="36"/>
      <c r="V58" s="313"/>
      <c r="W58" s="313"/>
      <c r="X58" s="313"/>
    </row>
    <row r="59" spans="1:27" s="232" customFormat="1" ht="44.25" customHeight="1">
      <c r="A59" s="322">
        <v>2.3</v>
      </c>
      <c r="B59" s="287" t="s">
        <v>919</v>
      </c>
      <c r="C59" s="219" t="s">
        <v>344</v>
      </c>
      <c r="D59" s="288">
        <v>1</v>
      </c>
      <c r="E59" s="288">
        <v>1</v>
      </c>
      <c r="F59" s="288"/>
      <c r="G59" s="191">
        <f t="shared" si="4"/>
        <v>1</v>
      </c>
      <c r="H59" s="215">
        <f>+G59*100/G137</f>
        <v>0.5012531328320802</v>
      </c>
      <c r="I59" s="318" t="s">
        <v>557</v>
      </c>
      <c r="J59" s="316" t="s">
        <v>558</v>
      </c>
      <c r="K59" s="316" t="s">
        <v>559</v>
      </c>
      <c r="L59" s="316" t="s">
        <v>560</v>
      </c>
      <c r="M59" s="318" t="s">
        <v>561</v>
      </c>
      <c r="N59" s="288"/>
      <c r="O59" s="288"/>
      <c r="P59" s="323"/>
      <c r="Q59" s="240" t="s">
        <v>563</v>
      </c>
      <c r="R59" s="240"/>
      <c r="S59" s="197"/>
      <c r="T59" s="36"/>
      <c r="U59" s="313"/>
      <c r="V59" s="321"/>
      <c r="W59" s="321"/>
      <c r="X59" s="217"/>
      <c r="Y59" s="217"/>
      <c r="Z59" s="217"/>
      <c r="AA59" s="217"/>
    </row>
    <row r="60" spans="1:32" s="232" customFormat="1" ht="26.25" customHeight="1">
      <c r="A60" s="227">
        <v>2.31</v>
      </c>
      <c r="B60" s="287" t="s">
        <v>920</v>
      </c>
      <c r="C60" s="324"/>
      <c r="D60" s="288"/>
      <c r="E60" s="288"/>
      <c r="F60" s="288"/>
      <c r="G60" s="288"/>
      <c r="H60" s="215"/>
      <c r="I60" s="318"/>
      <c r="J60" s="318"/>
      <c r="K60" s="318"/>
      <c r="L60" s="318"/>
      <c r="M60" s="318"/>
      <c r="N60" s="288"/>
      <c r="O60" s="288"/>
      <c r="P60" s="299"/>
      <c r="Q60" s="240"/>
      <c r="R60" s="240"/>
      <c r="S60" s="289"/>
      <c r="T60" s="313"/>
      <c r="U60" s="321"/>
      <c r="V60" s="217"/>
      <c r="W60" s="217"/>
      <c r="X60" s="313"/>
      <c r="Y60" s="217"/>
      <c r="Z60" s="217"/>
      <c r="AA60" s="217"/>
      <c r="AB60" s="8"/>
      <c r="AC60" s="8"/>
      <c r="AD60" s="8"/>
      <c r="AE60" s="8"/>
      <c r="AF60" s="8"/>
    </row>
    <row r="61" spans="1:32" s="217" customFormat="1" ht="21" customHeight="1">
      <c r="A61" s="227"/>
      <c r="B61" s="287" t="s">
        <v>566</v>
      </c>
      <c r="C61" s="219" t="s">
        <v>567</v>
      </c>
      <c r="D61" s="288">
        <v>0.25</v>
      </c>
      <c r="E61" s="288">
        <v>0.25</v>
      </c>
      <c r="F61" s="288"/>
      <c r="G61" s="191">
        <f aca="true" t="shared" si="5" ref="G61:G67">+F61+E61</f>
        <v>0.25</v>
      </c>
      <c r="H61" s="215">
        <f>+G61*100/G137</f>
        <v>0.12531328320802004</v>
      </c>
      <c r="I61" s="318">
        <v>66</v>
      </c>
      <c r="J61" s="318">
        <v>69</v>
      </c>
      <c r="K61" s="318">
        <v>72</v>
      </c>
      <c r="L61" s="318">
        <v>75</v>
      </c>
      <c r="M61" s="318" t="s">
        <v>568</v>
      </c>
      <c r="N61" s="288"/>
      <c r="O61" s="288"/>
      <c r="P61" s="299"/>
      <c r="Q61" s="240" t="s">
        <v>569</v>
      </c>
      <c r="R61" s="240"/>
      <c r="S61" s="247"/>
      <c r="T61" s="233"/>
      <c r="U61" s="321"/>
      <c r="X61" s="313"/>
      <c r="Y61" s="232"/>
      <c r="Z61" s="232"/>
      <c r="AA61" s="232"/>
      <c r="AB61" s="8"/>
      <c r="AC61" s="8"/>
      <c r="AD61" s="8"/>
      <c r="AE61" s="8"/>
      <c r="AF61" s="8"/>
    </row>
    <row r="62" spans="1:32" s="313" customFormat="1" ht="21" customHeight="1">
      <c r="A62" s="227"/>
      <c r="B62" s="287" t="s">
        <v>789</v>
      </c>
      <c r="C62" s="219" t="s">
        <v>790</v>
      </c>
      <c r="D62" s="288">
        <v>0.25</v>
      </c>
      <c r="E62" s="288">
        <v>0.25</v>
      </c>
      <c r="F62" s="288"/>
      <c r="G62" s="191">
        <f t="shared" si="5"/>
        <v>0.25</v>
      </c>
      <c r="H62" s="215">
        <f>+G62*100/G137</f>
        <v>0.12531328320802004</v>
      </c>
      <c r="I62" s="318">
        <v>6</v>
      </c>
      <c r="J62" s="318">
        <v>7</v>
      </c>
      <c r="K62" s="318">
        <v>8</v>
      </c>
      <c r="L62" s="318">
        <v>9</v>
      </c>
      <c r="M62" s="318" t="s">
        <v>791</v>
      </c>
      <c r="N62" s="288"/>
      <c r="O62" s="288"/>
      <c r="P62" s="299"/>
      <c r="Q62" s="240" t="s">
        <v>569</v>
      </c>
      <c r="R62" s="240"/>
      <c r="S62" s="197"/>
      <c r="T62" s="321"/>
      <c r="U62" s="217"/>
      <c r="X62" s="217"/>
      <c r="Y62" s="232"/>
      <c r="Z62" s="232"/>
      <c r="AA62" s="232"/>
      <c r="AB62" s="232"/>
      <c r="AC62" s="232"/>
      <c r="AD62" s="232"/>
      <c r="AE62" s="232"/>
      <c r="AF62" s="232"/>
    </row>
    <row r="63" spans="1:32" s="217" customFormat="1" ht="24" customHeight="1">
      <c r="A63" s="227">
        <v>2.32</v>
      </c>
      <c r="B63" s="287" t="s">
        <v>921</v>
      </c>
      <c r="C63" s="219" t="s">
        <v>1004</v>
      </c>
      <c r="D63" s="288">
        <v>0.5</v>
      </c>
      <c r="E63" s="288">
        <v>0.5</v>
      </c>
      <c r="F63" s="288"/>
      <c r="G63" s="191">
        <f t="shared" si="5"/>
        <v>0.5</v>
      </c>
      <c r="H63" s="215">
        <f>+G63*100/G137</f>
        <v>0.2506265664160401</v>
      </c>
      <c r="I63" s="325" t="s">
        <v>1005</v>
      </c>
      <c r="J63" s="316"/>
      <c r="K63" s="316"/>
      <c r="L63" s="316"/>
      <c r="M63" s="318" t="s">
        <v>1004</v>
      </c>
      <c r="N63" s="288"/>
      <c r="O63" s="288"/>
      <c r="P63" s="297"/>
      <c r="Q63" s="240" t="s">
        <v>569</v>
      </c>
      <c r="R63" s="240" t="s">
        <v>3109</v>
      </c>
      <c r="S63" s="326"/>
      <c r="T63" s="321"/>
      <c r="V63" s="313"/>
      <c r="W63" s="313"/>
      <c r="Y63" s="8"/>
      <c r="Z63" s="8"/>
      <c r="AA63" s="8"/>
      <c r="AB63" s="232"/>
      <c r="AC63" s="232"/>
      <c r="AD63" s="232"/>
      <c r="AE63" s="232"/>
      <c r="AF63" s="232"/>
    </row>
    <row r="64" spans="1:27" s="217" customFormat="1" ht="24.75" customHeight="1">
      <c r="A64" s="227">
        <v>2.33</v>
      </c>
      <c r="B64" s="287" t="s">
        <v>1748</v>
      </c>
      <c r="C64" s="219" t="s">
        <v>1007</v>
      </c>
      <c r="D64" s="288">
        <v>1</v>
      </c>
      <c r="E64" s="295">
        <v>1.5</v>
      </c>
      <c r="F64" s="288"/>
      <c r="G64" s="191">
        <f t="shared" si="5"/>
        <v>1.5</v>
      </c>
      <c r="H64" s="215">
        <f>+G64*100/G137</f>
        <v>0.7518796992481203</v>
      </c>
      <c r="I64" s="318">
        <v>80</v>
      </c>
      <c r="J64" s="318">
        <v>85</v>
      </c>
      <c r="K64" s="318">
        <v>90</v>
      </c>
      <c r="L64" s="318">
        <v>95</v>
      </c>
      <c r="M64" s="318">
        <v>100</v>
      </c>
      <c r="N64" s="288"/>
      <c r="O64" s="288"/>
      <c r="P64" s="299"/>
      <c r="Q64" s="240" t="s">
        <v>345</v>
      </c>
      <c r="R64" s="240"/>
      <c r="S64" s="326"/>
      <c r="Y64" s="8"/>
      <c r="Z64" s="8"/>
      <c r="AA64" s="8"/>
    </row>
    <row r="65" spans="1:32" s="217" customFormat="1" ht="26.25" customHeight="1">
      <c r="A65" s="227">
        <v>2.34</v>
      </c>
      <c r="B65" s="287" t="s">
        <v>1749</v>
      </c>
      <c r="C65" s="219" t="s">
        <v>1009</v>
      </c>
      <c r="D65" s="288">
        <v>1</v>
      </c>
      <c r="E65" s="295">
        <v>1.5</v>
      </c>
      <c r="F65" s="288"/>
      <c r="G65" s="191">
        <f t="shared" si="5"/>
        <v>1.5</v>
      </c>
      <c r="H65" s="215">
        <f>+G65*100/G137</f>
        <v>0.7518796992481203</v>
      </c>
      <c r="I65" s="318">
        <v>40</v>
      </c>
      <c r="J65" s="318">
        <v>43</v>
      </c>
      <c r="K65" s="318">
        <v>46</v>
      </c>
      <c r="L65" s="318">
        <v>48</v>
      </c>
      <c r="M65" s="318">
        <v>50</v>
      </c>
      <c r="N65" s="288"/>
      <c r="O65" s="288"/>
      <c r="P65" s="299"/>
      <c r="Q65" s="240" t="s">
        <v>345</v>
      </c>
      <c r="R65" s="240"/>
      <c r="S65" s="232"/>
      <c r="U65" s="313"/>
      <c r="Y65" s="8"/>
      <c r="Z65" s="8"/>
      <c r="AA65" s="8"/>
      <c r="AB65" s="313"/>
      <c r="AC65" s="313"/>
      <c r="AD65" s="313"/>
      <c r="AE65" s="313"/>
      <c r="AF65" s="313"/>
    </row>
    <row r="66" spans="1:27" s="217" customFormat="1" ht="22.5" customHeight="1">
      <c r="A66" s="227">
        <v>2.35</v>
      </c>
      <c r="B66" s="287" t="s">
        <v>1750</v>
      </c>
      <c r="C66" s="219" t="s">
        <v>2218</v>
      </c>
      <c r="D66" s="288">
        <v>1</v>
      </c>
      <c r="E66" s="288">
        <v>1</v>
      </c>
      <c r="F66" s="288"/>
      <c r="G66" s="191">
        <f t="shared" si="5"/>
        <v>1</v>
      </c>
      <c r="H66" s="215">
        <f>+G66*100/G137</f>
        <v>0.5012531328320802</v>
      </c>
      <c r="I66" s="318" t="s">
        <v>428</v>
      </c>
      <c r="J66" s="318"/>
      <c r="K66" s="325" t="s">
        <v>2219</v>
      </c>
      <c r="L66" s="318"/>
      <c r="M66" s="318" t="s">
        <v>2220</v>
      </c>
      <c r="N66" s="219"/>
      <c r="O66" s="219"/>
      <c r="P66" s="291"/>
      <c r="Q66" s="320" t="s">
        <v>2221</v>
      </c>
      <c r="R66" s="436" t="s">
        <v>1751</v>
      </c>
      <c r="S66" s="232"/>
      <c r="U66" s="313"/>
      <c r="X66" s="232"/>
      <c r="Y66" s="232"/>
      <c r="Z66" s="232"/>
      <c r="AA66" s="232"/>
    </row>
    <row r="67" spans="1:27" s="217" customFormat="1" ht="31.5" customHeight="1">
      <c r="A67" s="327">
        <v>2.36</v>
      </c>
      <c r="B67" s="287" t="s">
        <v>1044</v>
      </c>
      <c r="C67" s="219" t="s">
        <v>2224</v>
      </c>
      <c r="D67" s="219">
        <v>0.5</v>
      </c>
      <c r="E67" s="298">
        <v>1</v>
      </c>
      <c r="F67" s="219"/>
      <c r="G67" s="239">
        <f t="shared" si="5"/>
        <v>1</v>
      </c>
      <c r="H67" s="328">
        <f>+G67*100/G137</f>
        <v>0.5012531328320802</v>
      </c>
      <c r="I67" s="288" t="s">
        <v>367</v>
      </c>
      <c r="J67" s="219">
        <v>12</v>
      </c>
      <c r="K67" s="219">
        <v>16</v>
      </c>
      <c r="L67" s="219">
        <v>20</v>
      </c>
      <c r="M67" s="288" t="s">
        <v>2225</v>
      </c>
      <c r="N67" s="296"/>
      <c r="O67" s="296"/>
      <c r="P67" s="329"/>
      <c r="Q67" s="330" t="s">
        <v>449</v>
      </c>
      <c r="R67" s="330"/>
      <c r="S67" s="232"/>
      <c r="T67" s="313"/>
      <c r="X67" s="232"/>
      <c r="Y67" s="232"/>
      <c r="Z67" s="232"/>
      <c r="AA67" s="232"/>
    </row>
    <row r="68" spans="1:27" s="217" customFormat="1" ht="18" customHeight="1" hidden="1">
      <c r="A68" s="331"/>
      <c r="B68" s="301"/>
      <c r="C68" s="302"/>
      <c r="D68" s="302"/>
      <c r="E68" s="302"/>
      <c r="F68" s="302"/>
      <c r="G68" s="302"/>
      <c r="H68" s="302"/>
      <c r="I68" s="332"/>
      <c r="J68" s="302"/>
      <c r="K68" s="302"/>
      <c r="L68" s="302"/>
      <c r="M68" s="332"/>
      <c r="N68" s="333"/>
      <c r="O68" s="333"/>
      <c r="P68" s="334"/>
      <c r="Q68" s="335"/>
      <c r="R68" s="335"/>
      <c r="S68" s="232"/>
      <c r="T68" s="313"/>
      <c r="X68" s="232"/>
      <c r="Y68" s="232"/>
      <c r="Z68" s="232"/>
      <c r="AA68" s="232"/>
    </row>
    <row r="69" spans="1:24" s="217" customFormat="1" ht="22.5" customHeight="1">
      <c r="A69" s="336" t="s">
        <v>685</v>
      </c>
      <c r="B69" s="1698" t="s">
        <v>377</v>
      </c>
      <c r="C69" s="1696" t="s">
        <v>686</v>
      </c>
      <c r="D69" s="1696" t="s">
        <v>1715</v>
      </c>
      <c r="E69" s="1699" t="s">
        <v>1716</v>
      </c>
      <c r="F69" s="1699" t="s">
        <v>1717</v>
      </c>
      <c r="G69" s="1699" t="s">
        <v>1718</v>
      </c>
      <c r="H69" s="1699" t="s">
        <v>1719</v>
      </c>
      <c r="I69" s="1696" t="s">
        <v>1720</v>
      </c>
      <c r="J69" s="1696"/>
      <c r="K69" s="1696"/>
      <c r="L69" s="1696"/>
      <c r="M69" s="1696"/>
      <c r="N69" s="1696" t="s">
        <v>1721</v>
      </c>
      <c r="O69" s="1696"/>
      <c r="P69" s="1696"/>
      <c r="Q69" s="1656" t="s">
        <v>1948</v>
      </c>
      <c r="R69" s="1701" t="s">
        <v>380</v>
      </c>
      <c r="S69" s="289"/>
      <c r="T69" s="8"/>
      <c r="U69" s="8"/>
      <c r="V69" s="8"/>
      <c r="W69" s="8"/>
      <c r="X69" s="8"/>
    </row>
    <row r="70" spans="1:27" s="217" customFormat="1" ht="26.25" customHeight="1">
      <c r="A70" s="337" t="s">
        <v>1722</v>
      </c>
      <c r="B70" s="1698"/>
      <c r="C70" s="1696"/>
      <c r="D70" s="1696"/>
      <c r="E70" s="1699"/>
      <c r="F70" s="1699"/>
      <c r="G70" s="1703"/>
      <c r="H70" s="1703"/>
      <c r="I70" s="199">
        <v>1</v>
      </c>
      <c r="J70" s="199">
        <v>2</v>
      </c>
      <c r="K70" s="199">
        <v>3</v>
      </c>
      <c r="L70" s="199">
        <v>4</v>
      </c>
      <c r="M70" s="199">
        <v>5</v>
      </c>
      <c r="N70" s="263" t="s">
        <v>2441</v>
      </c>
      <c r="O70" s="199" t="s">
        <v>2226</v>
      </c>
      <c r="P70" s="265" t="s">
        <v>1725</v>
      </c>
      <c r="Q70" s="1700"/>
      <c r="R70" s="1702"/>
      <c r="S70" s="232"/>
      <c r="T70" s="8"/>
      <c r="U70" s="8"/>
      <c r="V70" s="8"/>
      <c r="W70" s="8"/>
      <c r="X70" s="8"/>
      <c r="Y70" s="313"/>
      <c r="Z70" s="313"/>
      <c r="AA70" s="313"/>
    </row>
    <row r="71" spans="1:18" ht="21" customHeight="1">
      <c r="A71" s="306"/>
      <c r="B71" s="307" t="s">
        <v>350</v>
      </c>
      <c r="C71" s="308"/>
      <c r="D71" s="309"/>
      <c r="E71" s="309"/>
      <c r="F71" s="309"/>
      <c r="G71" s="309"/>
      <c r="H71" s="309"/>
      <c r="I71" s="309"/>
      <c r="J71" s="308"/>
      <c r="K71" s="308"/>
      <c r="L71" s="308"/>
      <c r="M71" s="308"/>
      <c r="N71" s="308"/>
      <c r="O71" s="309"/>
      <c r="P71" s="309"/>
      <c r="Q71" s="270"/>
      <c r="R71" s="270"/>
    </row>
    <row r="72" spans="1:24" s="217" customFormat="1" ht="23.25" customHeight="1">
      <c r="A72" s="322">
        <v>2.37</v>
      </c>
      <c r="B72" s="287" t="s">
        <v>1045</v>
      </c>
      <c r="C72" s="219" t="s">
        <v>794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338"/>
      <c r="Q72" s="240"/>
      <c r="R72" s="240"/>
      <c r="S72" s="8"/>
      <c r="T72" s="8"/>
      <c r="U72" s="8"/>
      <c r="V72" s="8"/>
      <c r="W72" s="8"/>
      <c r="X72" s="8"/>
    </row>
    <row r="73" spans="1:32" ht="27" customHeight="1">
      <c r="A73" s="227"/>
      <c r="B73" s="287" t="s">
        <v>2228</v>
      </c>
      <c r="C73" s="219" t="s">
        <v>2229</v>
      </c>
      <c r="D73" s="288">
        <v>0.5</v>
      </c>
      <c r="E73" s="288">
        <v>0.5</v>
      </c>
      <c r="F73" s="288"/>
      <c r="G73" s="191">
        <f aca="true" t="shared" si="6" ref="G73:G78">+F73+E73</f>
        <v>0.5</v>
      </c>
      <c r="H73" s="215">
        <f>+G73*100/G137</f>
        <v>0.2506265664160401</v>
      </c>
      <c r="I73" s="318">
        <v>20</v>
      </c>
      <c r="J73" s="318">
        <v>30</v>
      </c>
      <c r="K73" s="318">
        <v>40</v>
      </c>
      <c r="L73" s="318">
        <v>50</v>
      </c>
      <c r="M73" s="318">
        <v>60</v>
      </c>
      <c r="N73" s="288"/>
      <c r="O73" s="288"/>
      <c r="P73" s="338"/>
      <c r="Q73" s="240" t="s">
        <v>389</v>
      </c>
      <c r="R73" s="286"/>
      <c r="S73" s="8"/>
      <c r="T73" s="313"/>
      <c r="U73" s="217"/>
      <c r="V73" s="232"/>
      <c r="W73" s="232"/>
      <c r="X73" s="232"/>
      <c r="Y73" s="217"/>
      <c r="Z73" s="217"/>
      <c r="AA73" s="217"/>
      <c r="AB73" s="217"/>
      <c r="AC73" s="217"/>
      <c r="AD73" s="217"/>
      <c r="AE73" s="217"/>
      <c r="AF73" s="217"/>
    </row>
    <row r="74" spans="1:32" ht="42" customHeight="1">
      <c r="A74" s="227"/>
      <c r="B74" s="287" t="s">
        <v>2230</v>
      </c>
      <c r="C74" s="225" t="s">
        <v>2231</v>
      </c>
      <c r="D74" s="318">
        <v>0.5</v>
      </c>
      <c r="E74" s="318">
        <v>0.5</v>
      </c>
      <c r="F74" s="318"/>
      <c r="G74" s="46">
        <f t="shared" si="6"/>
        <v>0.5</v>
      </c>
      <c r="H74" s="437">
        <f>+G74*100/G137</f>
        <v>0.2506265664160401</v>
      </c>
      <c r="I74" s="318">
        <v>60</v>
      </c>
      <c r="J74" s="318">
        <v>70</v>
      </c>
      <c r="K74" s="318">
        <v>80</v>
      </c>
      <c r="L74" s="318">
        <v>90</v>
      </c>
      <c r="M74" s="318">
        <v>100</v>
      </c>
      <c r="N74" s="288"/>
      <c r="O74" s="288"/>
      <c r="P74" s="299"/>
      <c r="Q74" s="240" t="s">
        <v>389</v>
      </c>
      <c r="R74" s="240" t="s">
        <v>398</v>
      </c>
      <c r="S74" s="8"/>
      <c r="T74" s="217"/>
      <c r="U74" s="217"/>
      <c r="V74" s="232"/>
      <c r="W74" s="232"/>
      <c r="X74" s="232"/>
      <c r="Y74" s="217"/>
      <c r="Z74" s="217"/>
      <c r="AA74" s="217"/>
      <c r="AB74" s="217"/>
      <c r="AC74" s="217"/>
      <c r="AD74" s="217"/>
      <c r="AE74" s="217"/>
      <c r="AF74" s="217"/>
    </row>
    <row r="75" spans="1:32" ht="23.25">
      <c r="A75" s="227">
        <v>2.38</v>
      </c>
      <c r="B75" s="287" t="s">
        <v>1046</v>
      </c>
      <c r="C75" s="219" t="s">
        <v>800</v>
      </c>
      <c r="D75" s="288">
        <v>0.5</v>
      </c>
      <c r="E75" s="288">
        <v>0.5</v>
      </c>
      <c r="F75" s="288"/>
      <c r="G75" s="191">
        <f t="shared" si="6"/>
        <v>0.5</v>
      </c>
      <c r="H75" s="215">
        <f>+G75*100/G137</f>
        <v>0.2506265664160401</v>
      </c>
      <c r="I75" s="288" t="s">
        <v>799</v>
      </c>
      <c r="J75" s="296"/>
      <c r="K75" s="296"/>
      <c r="L75" s="296"/>
      <c r="M75" s="288" t="s">
        <v>800</v>
      </c>
      <c r="N75" s="288"/>
      <c r="O75" s="288"/>
      <c r="P75" s="339"/>
      <c r="Q75" s="240" t="s">
        <v>356</v>
      </c>
      <c r="R75" s="240"/>
      <c r="S75" s="289"/>
      <c r="T75" s="217"/>
      <c r="U75" s="217"/>
      <c r="V75" s="232"/>
      <c r="W75" s="232"/>
      <c r="X75" s="217"/>
      <c r="Y75" s="217"/>
      <c r="Z75" s="217"/>
      <c r="AA75" s="217"/>
      <c r="AB75" s="217"/>
      <c r="AC75" s="217"/>
      <c r="AD75" s="217"/>
      <c r="AE75" s="217"/>
      <c r="AF75" s="217"/>
    </row>
    <row r="76" spans="1:27" ht="41.25" customHeight="1">
      <c r="A76" s="227">
        <v>2.39</v>
      </c>
      <c r="B76" s="287" t="s">
        <v>221</v>
      </c>
      <c r="C76" s="219" t="s">
        <v>190</v>
      </c>
      <c r="D76" s="288">
        <v>1</v>
      </c>
      <c r="E76" s="288">
        <v>1</v>
      </c>
      <c r="F76" s="288"/>
      <c r="G76" s="191">
        <f t="shared" si="6"/>
        <v>1</v>
      </c>
      <c r="H76" s="437">
        <f>+G76*100/G137</f>
        <v>0.5012531328320802</v>
      </c>
      <c r="I76" s="318">
        <v>60</v>
      </c>
      <c r="J76" s="318">
        <v>70</v>
      </c>
      <c r="K76" s="318">
        <v>80</v>
      </c>
      <c r="L76" s="318">
        <v>90</v>
      </c>
      <c r="M76" s="318">
        <v>100</v>
      </c>
      <c r="N76" s="288"/>
      <c r="O76" s="288"/>
      <c r="P76" s="299"/>
      <c r="Q76" s="240" t="s">
        <v>389</v>
      </c>
      <c r="R76" s="240" t="s">
        <v>1739</v>
      </c>
      <c r="S76" s="232"/>
      <c r="T76" s="217"/>
      <c r="U76" s="232"/>
      <c r="V76" s="232"/>
      <c r="W76" s="232"/>
      <c r="X76" s="313"/>
      <c r="Y76" s="217"/>
      <c r="Z76" s="217"/>
      <c r="AA76" s="217"/>
    </row>
    <row r="77" spans="1:27" ht="25.5" customHeight="1">
      <c r="A77" s="227">
        <v>2.4</v>
      </c>
      <c r="B77" s="244" t="s">
        <v>1303</v>
      </c>
      <c r="C77" s="219" t="s">
        <v>190</v>
      </c>
      <c r="D77" s="280">
        <v>0.5</v>
      </c>
      <c r="E77" s="280">
        <v>0.5</v>
      </c>
      <c r="F77" s="280"/>
      <c r="G77" s="191">
        <f t="shared" si="6"/>
        <v>0.5</v>
      </c>
      <c r="H77" s="437">
        <f>+G77*100/G137</f>
        <v>0.2506265664160401</v>
      </c>
      <c r="I77" s="318">
        <v>60</v>
      </c>
      <c r="J77" s="318">
        <v>70</v>
      </c>
      <c r="K77" s="318">
        <v>80</v>
      </c>
      <c r="L77" s="318">
        <v>90</v>
      </c>
      <c r="M77" s="318">
        <v>100</v>
      </c>
      <c r="N77" s="280"/>
      <c r="O77" s="280"/>
      <c r="P77" s="299"/>
      <c r="Q77" s="240" t="s">
        <v>389</v>
      </c>
      <c r="R77" s="240"/>
      <c r="S77" s="232"/>
      <c r="T77" s="217"/>
      <c r="U77" s="232"/>
      <c r="V77" s="217"/>
      <c r="W77" s="217"/>
      <c r="X77" s="217"/>
      <c r="Y77" s="217"/>
      <c r="Z77" s="217"/>
      <c r="AA77" s="217"/>
    </row>
    <row r="78" spans="1:27" ht="42" customHeight="1">
      <c r="A78" s="286">
        <v>2.41</v>
      </c>
      <c r="B78" s="287" t="s">
        <v>1304</v>
      </c>
      <c r="C78" s="219" t="s">
        <v>1912</v>
      </c>
      <c r="D78" s="219">
        <v>0.5</v>
      </c>
      <c r="E78" s="219">
        <v>0.5</v>
      </c>
      <c r="F78" s="219"/>
      <c r="G78" s="191">
        <f t="shared" si="6"/>
        <v>0.5</v>
      </c>
      <c r="H78" s="437">
        <f>+G78*100/G137</f>
        <v>0.2506265664160401</v>
      </c>
      <c r="I78" s="225">
        <v>6</v>
      </c>
      <c r="J78" s="225">
        <v>7</v>
      </c>
      <c r="K78" s="225">
        <v>8</v>
      </c>
      <c r="L78" s="225">
        <v>9</v>
      </c>
      <c r="M78" s="225">
        <v>10</v>
      </c>
      <c r="N78" s="219"/>
      <c r="O78" s="219"/>
      <c r="P78" s="291"/>
      <c r="Q78" s="320" t="s">
        <v>389</v>
      </c>
      <c r="R78" s="320" t="s">
        <v>432</v>
      </c>
      <c r="S78" s="232"/>
      <c r="T78" s="232"/>
      <c r="U78" s="232"/>
      <c r="V78" s="313"/>
      <c r="W78" s="313"/>
      <c r="X78" s="217"/>
      <c r="Y78" s="217"/>
      <c r="Z78" s="217"/>
      <c r="AA78" s="217"/>
    </row>
    <row r="79" spans="1:23" ht="21.75" customHeight="1">
      <c r="A79" s="241">
        <v>2.42</v>
      </c>
      <c r="B79" s="479" t="s">
        <v>1742</v>
      </c>
      <c r="C79" s="254"/>
      <c r="D79" s="254"/>
      <c r="E79" s="273"/>
      <c r="F79" s="273">
        <v>3</v>
      </c>
      <c r="G79" s="191">
        <f>+F79+E79</f>
        <v>3</v>
      </c>
      <c r="H79" s="438">
        <f>+G79*100/G137</f>
        <v>1.5037593984962405</v>
      </c>
      <c r="I79" s="273"/>
      <c r="J79" s="273"/>
      <c r="K79" s="273"/>
      <c r="L79" s="273"/>
      <c r="M79" s="273"/>
      <c r="N79" s="273"/>
      <c r="O79" s="273"/>
      <c r="P79" s="273"/>
      <c r="Q79" s="216"/>
      <c r="R79" s="216"/>
      <c r="S79" s="232"/>
      <c r="T79" s="217"/>
      <c r="U79" s="217"/>
      <c r="V79" s="217"/>
      <c r="W79" s="217"/>
    </row>
    <row r="80" spans="1:23" ht="21" customHeight="1">
      <c r="A80" s="220"/>
      <c r="B80" s="480" t="s">
        <v>1743</v>
      </c>
      <c r="C80" s="254" t="s">
        <v>1744</v>
      </c>
      <c r="D80" s="254">
        <v>1.25</v>
      </c>
      <c r="E80" s="273"/>
      <c r="F80" s="273"/>
      <c r="G80" s="273"/>
      <c r="H80" s="341">
        <f>+G80*100/G137</f>
        <v>0</v>
      </c>
      <c r="I80" s="343" t="s">
        <v>428</v>
      </c>
      <c r="J80" s="191" t="s">
        <v>429</v>
      </c>
      <c r="K80" s="191" t="s">
        <v>430</v>
      </c>
      <c r="L80" s="191" t="s">
        <v>431</v>
      </c>
      <c r="M80" s="191" t="s">
        <v>1745</v>
      </c>
      <c r="N80" s="273"/>
      <c r="O80" s="273"/>
      <c r="P80" s="273"/>
      <c r="Q80" s="216" t="s">
        <v>432</v>
      </c>
      <c r="R80" s="216" t="s">
        <v>1746</v>
      </c>
      <c r="S80" s="232"/>
      <c r="T80" s="217"/>
      <c r="U80" s="217"/>
      <c r="V80" s="217"/>
      <c r="W80" s="217"/>
    </row>
    <row r="81" spans="1:21" ht="22.5" customHeight="1">
      <c r="A81" s="220"/>
      <c r="B81" s="480" t="s">
        <v>1747</v>
      </c>
      <c r="C81" s="254" t="s">
        <v>1744</v>
      </c>
      <c r="D81" s="254">
        <v>1.25</v>
      </c>
      <c r="E81" s="273"/>
      <c r="F81" s="273"/>
      <c r="G81" s="273"/>
      <c r="H81" s="341">
        <f>+G81*100/G137</f>
        <v>0</v>
      </c>
      <c r="I81" s="343" t="s">
        <v>428</v>
      </c>
      <c r="J81" s="191" t="s">
        <v>429</v>
      </c>
      <c r="K81" s="191" t="s">
        <v>430</v>
      </c>
      <c r="L81" s="191" t="s">
        <v>431</v>
      </c>
      <c r="M81" s="191" t="s">
        <v>1745</v>
      </c>
      <c r="N81" s="273"/>
      <c r="O81" s="273"/>
      <c r="P81" s="273"/>
      <c r="Q81" s="216" t="s">
        <v>432</v>
      </c>
      <c r="R81" s="216" t="s">
        <v>1746</v>
      </c>
      <c r="S81" s="289"/>
      <c r="T81" s="217"/>
      <c r="U81" s="217"/>
    </row>
    <row r="82" spans="1:21" ht="22.5" customHeight="1">
      <c r="A82" s="220"/>
      <c r="B82" s="480" t="s">
        <v>2130</v>
      </c>
      <c r="C82" s="254" t="s">
        <v>1744</v>
      </c>
      <c r="D82" s="254">
        <v>1.25</v>
      </c>
      <c r="E82" s="273"/>
      <c r="F82" s="273"/>
      <c r="G82" s="273"/>
      <c r="H82" s="341"/>
      <c r="I82" s="343" t="s">
        <v>428</v>
      </c>
      <c r="J82" s="191" t="s">
        <v>429</v>
      </c>
      <c r="K82" s="191" t="s">
        <v>430</v>
      </c>
      <c r="L82" s="191" t="s">
        <v>431</v>
      </c>
      <c r="M82" s="191" t="s">
        <v>1745</v>
      </c>
      <c r="N82" s="273"/>
      <c r="O82" s="273"/>
      <c r="P82" s="273"/>
      <c r="Q82" s="216" t="s">
        <v>432</v>
      </c>
      <c r="R82" s="216" t="s">
        <v>1746</v>
      </c>
      <c r="S82" s="289"/>
      <c r="T82" s="217"/>
      <c r="U82" s="217"/>
    </row>
    <row r="83" spans="1:21" ht="22.5" customHeight="1">
      <c r="A83" s="220"/>
      <c r="B83" s="480" t="s">
        <v>2131</v>
      </c>
      <c r="C83" s="254" t="s">
        <v>1744</v>
      </c>
      <c r="D83" s="254">
        <v>1.25</v>
      </c>
      <c r="E83" s="273"/>
      <c r="F83" s="273"/>
      <c r="G83" s="273"/>
      <c r="H83" s="341"/>
      <c r="I83" s="343" t="s">
        <v>428</v>
      </c>
      <c r="J83" s="191" t="s">
        <v>429</v>
      </c>
      <c r="K83" s="191" t="s">
        <v>430</v>
      </c>
      <c r="L83" s="191" t="s">
        <v>431</v>
      </c>
      <c r="M83" s="191" t="s">
        <v>1745</v>
      </c>
      <c r="N83" s="273"/>
      <c r="O83" s="273"/>
      <c r="P83" s="273"/>
      <c r="Q83" s="216" t="s">
        <v>432</v>
      </c>
      <c r="R83" s="216" t="s">
        <v>1746</v>
      </c>
      <c r="S83" s="289"/>
      <c r="T83" s="217"/>
      <c r="U83" s="217"/>
    </row>
    <row r="84" spans="1:24" ht="25.5" customHeight="1">
      <c r="A84" s="241"/>
      <c r="B84" s="344" t="s">
        <v>2132</v>
      </c>
      <c r="C84" s="345"/>
      <c r="D84" s="346"/>
      <c r="E84" s="346"/>
      <c r="F84" s="346"/>
      <c r="G84" s="346"/>
      <c r="H84" s="46"/>
      <c r="I84" s="347"/>
      <c r="J84" s="348"/>
      <c r="K84" s="348"/>
      <c r="L84" s="348"/>
      <c r="M84" s="348"/>
      <c r="N84" s="345"/>
      <c r="O84" s="346"/>
      <c r="P84" s="346"/>
      <c r="Q84" s="349"/>
      <c r="R84" s="349"/>
      <c r="S84" s="232"/>
      <c r="T84" s="232"/>
      <c r="U84" s="217"/>
      <c r="V84" s="217"/>
      <c r="W84" s="217"/>
      <c r="X84" s="217"/>
    </row>
    <row r="85" spans="1:24" ht="24" customHeight="1">
      <c r="A85" s="220">
        <v>3.1</v>
      </c>
      <c r="B85" s="350" t="s">
        <v>1305</v>
      </c>
      <c r="C85" s="219" t="s">
        <v>2134</v>
      </c>
      <c r="D85" s="279">
        <v>2.5</v>
      </c>
      <c r="E85" s="279">
        <v>2.5</v>
      </c>
      <c r="F85" s="279">
        <v>4</v>
      </c>
      <c r="G85" s="191">
        <f aca="true" t="shared" si="7" ref="G85:G90">+F85+E85</f>
        <v>6.5</v>
      </c>
      <c r="H85" s="437">
        <f>+G85*100/G137</f>
        <v>3.2581453634085213</v>
      </c>
      <c r="I85" s="351" t="s">
        <v>2135</v>
      </c>
      <c r="J85" s="352" t="s">
        <v>2136</v>
      </c>
      <c r="K85" s="351" t="s">
        <v>2137</v>
      </c>
      <c r="L85" s="351" t="s">
        <v>2138</v>
      </c>
      <c r="M85" s="225" t="s">
        <v>2134</v>
      </c>
      <c r="N85" s="279"/>
      <c r="O85" s="279"/>
      <c r="P85" s="244"/>
      <c r="Q85" s="216" t="s">
        <v>2139</v>
      </c>
      <c r="R85" s="216" t="s">
        <v>385</v>
      </c>
      <c r="S85" s="232"/>
      <c r="T85" s="232"/>
      <c r="U85" s="313"/>
      <c r="V85" s="217"/>
      <c r="W85" s="217"/>
      <c r="X85" s="217"/>
    </row>
    <row r="86" spans="1:24" ht="36" customHeight="1">
      <c r="A86" s="353">
        <v>3.2</v>
      </c>
      <c r="B86" s="350" t="s">
        <v>1306</v>
      </c>
      <c r="C86" s="279" t="s">
        <v>383</v>
      </c>
      <c r="D86" s="279">
        <v>2.5</v>
      </c>
      <c r="E86" s="279">
        <v>2.5</v>
      </c>
      <c r="F86" s="354">
        <v>2.5</v>
      </c>
      <c r="G86" s="191">
        <f t="shared" si="7"/>
        <v>5</v>
      </c>
      <c r="H86" s="437">
        <f>+G86*100/G137</f>
        <v>2.506265664160401</v>
      </c>
      <c r="I86" s="351" t="s">
        <v>2141</v>
      </c>
      <c r="J86" s="351" t="s">
        <v>2142</v>
      </c>
      <c r="K86" s="439" t="s">
        <v>2143</v>
      </c>
      <c r="L86" s="352" t="s">
        <v>2144</v>
      </c>
      <c r="M86" s="440" t="s">
        <v>2145</v>
      </c>
      <c r="N86" s="279"/>
      <c r="O86" s="279"/>
      <c r="P86" s="279"/>
      <c r="Q86" s="216" t="s">
        <v>2139</v>
      </c>
      <c r="R86" s="216" t="s">
        <v>385</v>
      </c>
      <c r="S86" s="232"/>
      <c r="T86" s="217"/>
      <c r="U86" s="217"/>
      <c r="V86" s="217"/>
      <c r="W86" s="217"/>
      <c r="X86" s="217"/>
    </row>
    <row r="87" spans="1:24" ht="32.25" customHeight="1">
      <c r="A87" s="353">
        <v>3.3</v>
      </c>
      <c r="B87" s="350" t="s">
        <v>2869</v>
      </c>
      <c r="C87" s="356" t="s">
        <v>2305</v>
      </c>
      <c r="D87" s="279">
        <v>2</v>
      </c>
      <c r="E87" s="279">
        <v>2</v>
      </c>
      <c r="F87" s="279">
        <v>3</v>
      </c>
      <c r="G87" s="191">
        <f t="shared" si="7"/>
        <v>5</v>
      </c>
      <c r="H87" s="215">
        <f>+G87*100/G137</f>
        <v>2.506265664160401</v>
      </c>
      <c r="I87" s="279">
        <v>50</v>
      </c>
      <c r="J87" s="279">
        <v>60</v>
      </c>
      <c r="K87" s="279">
        <v>70</v>
      </c>
      <c r="L87" s="279">
        <v>80</v>
      </c>
      <c r="M87" s="279">
        <v>90</v>
      </c>
      <c r="N87" s="279"/>
      <c r="O87" s="279"/>
      <c r="P87" s="244"/>
      <c r="Q87" s="216" t="s">
        <v>39</v>
      </c>
      <c r="R87" s="216" t="s">
        <v>389</v>
      </c>
      <c r="S87" s="232"/>
      <c r="T87" s="313"/>
      <c r="U87" s="217"/>
      <c r="V87" s="217"/>
      <c r="W87" s="217"/>
      <c r="X87" s="217"/>
    </row>
    <row r="88" spans="1:21" ht="23.25" customHeight="1">
      <c r="A88" s="220">
        <v>3.6</v>
      </c>
      <c r="B88" s="271" t="s">
        <v>191</v>
      </c>
      <c r="C88" s="357" t="s">
        <v>190</v>
      </c>
      <c r="D88" s="273">
        <v>90</v>
      </c>
      <c r="E88" s="273"/>
      <c r="F88" s="277">
        <v>1.5</v>
      </c>
      <c r="G88" s="191">
        <f t="shared" si="7"/>
        <v>1.5</v>
      </c>
      <c r="H88" s="215">
        <f>+G88*100/G137</f>
        <v>0.7518796992481203</v>
      </c>
      <c r="I88" s="273">
        <v>60</v>
      </c>
      <c r="J88" s="273">
        <v>70</v>
      </c>
      <c r="K88" s="273">
        <v>80</v>
      </c>
      <c r="L88" s="273">
        <v>90</v>
      </c>
      <c r="M88" s="273">
        <v>100</v>
      </c>
      <c r="N88" s="273"/>
      <c r="O88" s="273"/>
      <c r="P88" s="273"/>
      <c r="Q88" s="216" t="s">
        <v>2306</v>
      </c>
      <c r="R88" s="54" t="s">
        <v>2951</v>
      </c>
      <c r="S88" s="289"/>
      <c r="T88" s="217"/>
      <c r="U88" s="217"/>
    </row>
    <row r="89" spans="1:23" ht="23.25" customHeight="1">
      <c r="A89" s="220">
        <v>1.8</v>
      </c>
      <c r="B89" s="226" t="s">
        <v>406</v>
      </c>
      <c r="C89" s="222" t="s">
        <v>400</v>
      </c>
      <c r="D89" s="191"/>
      <c r="E89" s="191"/>
      <c r="F89" s="191">
        <v>3</v>
      </c>
      <c r="G89" s="191">
        <f t="shared" si="7"/>
        <v>3</v>
      </c>
      <c r="H89" s="215">
        <f>+G89*100/G137</f>
        <v>1.5037593984962405</v>
      </c>
      <c r="I89" s="225">
        <v>70</v>
      </c>
      <c r="J89" s="225">
        <v>75</v>
      </c>
      <c r="K89" s="225">
        <v>80</v>
      </c>
      <c r="L89" s="225">
        <v>85</v>
      </c>
      <c r="M89" s="225">
        <v>90</v>
      </c>
      <c r="N89" s="191"/>
      <c r="O89" s="191"/>
      <c r="P89" s="191"/>
      <c r="Q89" s="216" t="s">
        <v>407</v>
      </c>
      <c r="R89" s="216" t="s">
        <v>2308</v>
      </c>
      <c r="S89" s="8"/>
      <c r="T89" s="217"/>
      <c r="V89" s="217"/>
      <c r="W89" s="217"/>
    </row>
    <row r="90" spans="1:27" s="233" customFormat="1" ht="21.75" customHeight="1">
      <c r="A90" s="358">
        <v>1.9</v>
      </c>
      <c r="B90" s="359" t="s">
        <v>408</v>
      </c>
      <c r="C90" s="222" t="s">
        <v>400</v>
      </c>
      <c r="D90" s="191"/>
      <c r="E90" s="191"/>
      <c r="F90" s="360">
        <v>3</v>
      </c>
      <c r="G90" s="191">
        <f t="shared" si="7"/>
        <v>3</v>
      </c>
      <c r="H90" s="215">
        <f>+G90*100/G137</f>
        <v>1.5037593984962405</v>
      </c>
      <c r="I90" s="225">
        <v>70</v>
      </c>
      <c r="J90" s="225">
        <v>75</v>
      </c>
      <c r="K90" s="225">
        <v>80</v>
      </c>
      <c r="L90" s="225">
        <v>85</v>
      </c>
      <c r="M90" s="225">
        <v>90</v>
      </c>
      <c r="N90" s="191"/>
      <c r="O90" s="191"/>
      <c r="P90" s="191"/>
      <c r="Q90" s="216" t="s">
        <v>409</v>
      </c>
      <c r="R90" s="216" t="s">
        <v>2309</v>
      </c>
      <c r="S90" s="8"/>
      <c r="T90" s="36"/>
      <c r="U90" s="217"/>
      <c r="V90" s="217"/>
      <c r="W90" s="217"/>
      <c r="X90" s="36"/>
      <c r="Y90" s="36"/>
      <c r="Z90" s="36"/>
      <c r="AA90" s="36"/>
    </row>
    <row r="91" spans="1:21" ht="23.25">
      <c r="A91" s="220">
        <v>4.4</v>
      </c>
      <c r="B91" s="271" t="s">
        <v>1897</v>
      </c>
      <c r="C91" s="357" t="s">
        <v>400</v>
      </c>
      <c r="D91" s="273"/>
      <c r="E91" s="273"/>
      <c r="F91" s="273">
        <v>3</v>
      </c>
      <c r="G91" s="191">
        <f>+F91+E91</f>
        <v>3</v>
      </c>
      <c r="H91" s="215">
        <f>+G91*100/G137</f>
        <v>1.5037593984962405</v>
      </c>
      <c r="I91" s="273">
        <v>70</v>
      </c>
      <c r="J91" s="273">
        <v>75</v>
      </c>
      <c r="K91" s="273">
        <v>80</v>
      </c>
      <c r="L91" s="273">
        <v>85</v>
      </c>
      <c r="M91" s="273">
        <v>90</v>
      </c>
      <c r="N91" s="273"/>
      <c r="O91" s="273"/>
      <c r="P91" s="273"/>
      <c r="Q91" s="216" t="s">
        <v>1785</v>
      </c>
      <c r="R91" s="363" t="s">
        <v>385</v>
      </c>
      <c r="T91" s="8"/>
      <c r="U91" s="8"/>
    </row>
    <row r="92" spans="1:21" ht="23.25">
      <c r="A92" s="220">
        <v>4.5</v>
      </c>
      <c r="B92" s="271" t="s">
        <v>1898</v>
      </c>
      <c r="C92" s="357" t="s">
        <v>400</v>
      </c>
      <c r="D92" s="273"/>
      <c r="E92" s="273"/>
      <c r="F92" s="273">
        <v>1</v>
      </c>
      <c r="G92" s="191">
        <f>+F92+E92</f>
        <v>1</v>
      </c>
      <c r="H92" s="215">
        <f>+G92*100/G137</f>
        <v>0.5012531328320802</v>
      </c>
      <c r="I92" s="273">
        <v>70</v>
      </c>
      <c r="J92" s="273">
        <v>75</v>
      </c>
      <c r="K92" s="273">
        <v>80</v>
      </c>
      <c r="L92" s="273">
        <v>85</v>
      </c>
      <c r="M92" s="273">
        <v>90</v>
      </c>
      <c r="N92" s="273"/>
      <c r="O92" s="273"/>
      <c r="P92" s="273"/>
      <c r="Q92" s="216" t="s">
        <v>3109</v>
      </c>
      <c r="R92" s="363" t="s">
        <v>385</v>
      </c>
      <c r="T92" s="8"/>
      <c r="U92" s="8"/>
    </row>
    <row r="93" spans="1:18" ht="26.25" customHeight="1">
      <c r="A93" s="198" t="s">
        <v>685</v>
      </c>
      <c r="B93" s="1689" t="s">
        <v>377</v>
      </c>
      <c r="C93" s="1696" t="s">
        <v>686</v>
      </c>
      <c r="D93" s="1696" t="s">
        <v>1715</v>
      </c>
      <c r="E93" s="1699" t="s">
        <v>1716</v>
      </c>
      <c r="F93" s="1699" t="s">
        <v>1717</v>
      </c>
      <c r="G93" s="1699" t="s">
        <v>1718</v>
      </c>
      <c r="H93" s="1699" t="s">
        <v>1719</v>
      </c>
      <c r="I93" s="1696" t="s">
        <v>1720</v>
      </c>
      <c r="J93" s="1696"/>
      <c r="K93" s="1696"/>
      <c r="L93" s="1696"/>
      <c r="M93" s="1696"/>
      <c r="N93" s="1696" t="s">
        <v>1721</v>
      </c>
      <c r="O93" s="1696"/>
      <c r="P93" s="1696"/>
      <c r="Q93" s="1615" t="s">
        <v>1948</v>
      </c>
      <c r="R93" s="1701" t="s">
        <v>380</v>
      </c>
    </row>
    <row r="94" spans="1:18" ht="27.75" customHeight="1">
      <c r="A94" s="202" t="s">
        <v>1722</v>
      </c>
      <c r="B94" s="1704"/>
      <c r="C94" s="1696"/>
      <c r="D94" s="1696"/>
      <c r="E94" s="1699"/>
      <c r="F94" s="1699"/>
      <c r="G94" s="1703"/>
      <c r="H94" s="1703"/>
      <c r="I94" s="199">
        <v>1</v>
      </c>
      <c r="J94" s="199">
        <v>2</v>
      </c>
      <c r="K94" s="199">
        <v>3</v>
      </c>
      <c r="L94" s="199">
        <v>4</v>
      </c>
      <c r="M94" s="199">
        <v>5</v>
      </c>
      <c r="N94" s="263" t="s">
        <v>2441</v>
      </c>
      <c r="O94" s="199" t="s">
        <v>2226</v>
      </c>
      <c r="P94" s="265" t="s">
        <v>1725</v>
      </c>
      <c r="Q94" s="1615"/>
      <c r="R94" s="1701"/>
    </row>
    <row r="95" spans="1:24" ht="25.5" customHeight="1">
      <c r="A95" s="206"/>
      <c r="B95" s="307" t="s">
        <v>2132</v>
      </c>
      <c r="C95" s="308"/>
      <c r="D95" s="309"/>
      <c r="E95" s="309"/>
      <c r="F95" s="309"/>
      <c r="G95" s="309"/>
      <c r="H95" s="441"/>
      <c r="I95" s="309"/>
      <c r="J95" s="308"/>
      <c r="K95" s="308"/>
      <c r="L95" s="308"/>
      <c r="M95" s="308"/>
      <c r="N95" s="308"/>
      <c r="O95" s="309"/>
      <c r="P95" s="309"/>
      <c r="Q95" s="270"/>
      <c r="R95" s="270"/>
      <c r="S95" s="232"/>
      <c r="T95" s="232"/>
      <c r="U95" s="217"/>
      <c r="V95" s="217"/>
      <c r="W95" s="217"/>
      <c r="X95" s="217"/>
    </row>
    <row r="96" spans="1:18" ht="23.25">
      <c r="A96" s="220">
        <v>4.6</v>
      </c>
      <c r="B96" s="271" t="s">
        <v>1901</v>
      </c>
      <c r="C96" s="361" t="s">
        <v>1902</v>
      </c>
      <c r="D96" s="273">
        <v>7.64</v>
      </c>
      <c r="E96" s="273"/>
      <c r="F96" s="273">
        <v>1</v>
      </c>
      <c r="G96" s="191">
        <f aca="true" t="shared" si="8" ref="G96:G102">+F96+E96</f>
        <v>1</v>
      </c>
      <c r="H96" s="215">
        <f>+G96*100/G137</f>
        <v>0.5012531328320802</v>
      </c>
      <c r="I96" s="288" t="s">
        <v>431</v>
      </c>
      <c r="J96" s="364"/>
      <c r="K96" s="273">
        <v>2</v>
      </c>
      <c r="L96" s="364"/>
      <c r="M96" s="273" t="s">
        <v>1908</v>
      </c>
      <c r="N96" s="273"/>
      <c r="O96" s="273"/>
      <c r="P96" s="273"/>
      <c r="Q96" s="216" t="s">
        <v>3109</v>
      </c>
      <c r="R96" s="442" t="s">
        <v>1903</v>
      </c>
    </row>
    <row r="97" spans="1:18" ht="23.25">
      <c r="A97" s="220">
        <v>4.7</v>
      </c>
      <c r="B97" s="271" t="s">
        <v>1904</v>
      </c>
      <c r="C97" s="361" t="s">
        <v>1905</v>
      </c>
      <c r="D97" s="273">
        <v>1.27</v>
      </c>
      <c r="E97" s="273"/>
      <c r="F97" s="273">
        <v>3</v>
      </c>
      <c r="G97" s="191">
        <f t="shared" si="8"/>
        <v>3</v>
      </c>
      <c r="H97" s="215">
        <f>+G97*100/G137</f>
        <v>1.5037593984962405</v>
      </c>
      <c r="I97" s="288" t="s">
        <v>1745</v>
      </c>
      <c r="J97" s="364"/>
      <c r="K97" s="273">
        <v>1</v>
      </c>
      <c r="L97" s="364"/>
      <c r="M97" s="273" t="s">
        <v>1906</v>
      </c>
      <c r="N97" s="273"/>
      <c r="O97" s="273"/>
      <c r="P97" s="273"/>
      <c r="Q97" s="216" t="s">
        <v>3109</v>
      </c>
      <c r="R97" s="363" t="s">
        <v>385</v>
      </c>
    </row>
    <row r="98" spans="1:19" ht="23.25">
      <c r="A98" s="220">
        <v>4.8</v>
      </c>
      <c r="B98" s="271" t="s">
        <v>1911</v>
      </c>
      <c r="C98" s="361" t="s">
        <v>1912</v>
      </c>
      <c r="D98" s="273"/>
      <c r="E98" s="273"/>
      <c r="F98" s="273">
        <v>2</v>
      </c>
      <c r="G98" s="191">
        <f t="shared" si="8"/>
        <v>2</v>
      </c>
      <c r="H98" s="215">
        <f>+G98*100/G137</f>
        <v>1.0025062656641603</v>
      </c>
      <c r="I98" s="273">
        <v>10</v>
      </c>
      <c r="J98" s="273">
        <v>15</v>
      </c>
      <c r="K98" s="273">
        <v>10</v>
      </c>
      <c r="L98" s="273">
        <v>15</v>
      </c>
      <c r="M98" s="273">
        <v>20</v>
      </c>
      <c r="N98" s="273"/>
      <c r="O98" s="273"/>
      <c r="P98" s="273"/>
      <c r="Q98" s="216" t="s">
        <v>1781</v>
      </c>
      <c r="R98" s="363" t="s">
        <v>385</v>
      </c>
      <c r="S98" s="8"/>
    </row>
    <row r="99" spans="1:20" ht="23.25">
      <c r="A99" s="220">
        <v>4.9</v>
      </c>
      <c r="B99" s="271" t="s">
        <v>1913</v>
      </c>
      <c r="C99" s="361" t="s">
        <v>1912</v>
      </c>
      <c r="D99" s="273"/>
      <c r="E99" s="273"/>
      <c r="F99" s="273">
        <v>0.5</v>
      </c>
      <c r="G99" s="191">
        <f t="shared" si="8"/>
        <v>0.5</v>
      </c>
      <c r="H99" s="215">
        <f>+G99*100/G137</f>
        <v>0.2506265664160401</v>
      </c>
      <c r="I99" s="273" t="s">
        <v>2310</v>
      </c>
      <c r="J99" s="273">
        <v>15</v>
      </c>
      <c r="K99" s="273">
        <v>10</v>
      </c>
      <c r="L99" s="273">
        <v>5</v>
      </c>
      <c r="M99" s="273">
        <v>0</v>
      </c>
      <c r="N99" s="273"/>
      <c r="O99" s="273"/>
      <c r="P99" s="273"/>
      <c r="Q99" s="216"/>
      <c r="R99" s="362"/>
      <c r="S99" s="8"/>
      <c r="T99" s="197"/>
    </row>
    <row r="100" spans="1:20" ht="23.25">
      <c r="A100" s="241">
        <v>4.1</v>
      </c>
      <c r="B100" s="271" t="s">
        <v>1914</v>
      </c>
      <c r="C100" s="361" t="s">
        <v>190</v>
      </c>
      <c r="D100" s="273"/>
      <c r="E100" s="273"/>
      <c r="F100" s="273">
        <v>2</v>
      </c>
      <c r="G100" s="191">
        <f t="shared" si="8"/>
        <v>2</v>
      </c>
      <c r="H100" s="215">
        <f>+G100*100/G137</f>
        <v>1.0025062656641603</v>
      </c>
      <c r="I100" s="273">
        <v>60</v>
      </c>
      <c r="J100" s="273">
        <v>70</v>
      </c>
      <c r="K100" s="273">
        <v>80</v>
      </c>
      <c r="L100" s="273">
        <v>90</v>
      </c>
      <c r="M100" s="273">
        <v>100</v>
      </c>
      <c r="N100" s="273"/>
      <c r="O100" s="273"/>
      <c r="P100" s="273"/>
      <c r="Q100" s="216"/>
      <c r="R100" s="362"/>
      <c r="S100" s="8"/>
      <c r="T100" s="197"/>
    </row>
    <row r="101" spans="1:18" ht="26.25" customHeight="1">
      <c r="A101" s="241">
        <v>4.12</v>
      </c>
      <c r="B101" s="271" t="s">
        <v>1923</v>
      </c>
      <c r="C101" s="357" t="s">
        <v>1924</v>
      </c>
      <c r="D101" s="273"/>
      <c r="E101" s="273"/>
      <c r="F101" s="273">
        <v>2</v>
      </c>
      <c r="G101" s="191">
        <f>+F101+E101</f>
        <v>2</v>
      </c>
      <c r="H101" s="215">
        <f>+G101*100/G137</f>
        <v>1.0025062656641603</v>
      </c>
      <c r="I101" s="273">
        <v>85</v>
      </c>
      <c r="J101" s="273">
        <v>87.5</v>
      </c>
      <c r="K101" s="273">
        <v>95</v>
      </c>
      <c r="L101" s="273">
        <v>97.5</v>
      </c>
      <c r="M101" s="273">
        <v>100</v>
      </c>
      <c r="N101" s="273"/>
      <c r="O101" s="273"/>
      <c r="P101" s="273"/>
      <c r="Q101" s="216" t="s">
        <v>1918</v>
      </c>
      <c r="R101" s="216" t="s">
        <v>205</v>
      </c>
    </row>
    <row r="102" spans="1:20" ht="21.75" customHeight="1">
      <c r="A102" s="220">
        <v>3.7</v>
      </c>
      <c r="B102" s="244" t="s">
        <v>2870</v>
      </c>
      <c r="C102" s="279" t="s">
        <v>800</v>
      </c>
      <c r="D102" s="280">
        <v>0.5</v>
      </c>
      <c r="E102" s="280">
        <v>0.5</v>
      </c>
      <c r="F102" s="280"/>
      <c r="G102" s="191">
        <f t="shared" si="8"/>
        <v>0.5</v>
      </c>
      <c r="H102" s="215">
        <f>+G102*100/G137</f>
        <v>0.2506265664160401</v>
      </c>
      <c r="I102" s="280" t="s">
        <v>799</v>
      </c>
      <c r="J102" s="285"/>
      <c r="K102" s="285"/>
      <c r="L102" s="285"/>
      <c r="M102" s="280" t="s">
        <v>800</v>
      </c>
      <c r="N102" s="280"/>
      <c r="O102" s="280"/>
      <c r="P102" s="281"/>
      <c r="Q102" s="282" t="s">
        <v>39</v>
      </c>
      <c r="R102" s="282" t="s">
        <v>449</v>
      </c>
      <c r="S102" s="232"/>
      <c r="T102" s="217"/>
    </row>
    <row r="103" spans="1:20" ht="23.25" hidden="1">
      <c r="A103" s="241"/>
      <c r="B103" s="365" t="s">
        <v>2312</v>
      </c>
      <c r="C103" s="279" t="s">
        <v>2313</v>
      </c>
      <c r="D103" s="280"/>
      <c r="E103" s="280"/>
      <c r="F103" s="280"/>
      <c r="G103" s="280"/>
      <c r="H103" s="215" t="e">
        <f>+G103*100/G139</f>
        <v>#DIV/0!</v>
      </c>
      <c r="I103" s="280" t="s">
        <v>799</v>
      </c>
      <c r="J103" s="285"/>
      <c r="K103" s="285"/>
      <c r="L103" s="285"/>
      <c r="M103" s="280" t="s">
        <v>800</v>
      </c>
      <c r="N103" s="285"/>
      <c r="O103" s="285"/>
      <c r="P103" s="366"/>
      <c r="Q103" s="367"/>
      <c r="R103" s="367"/>
      <c r="S103" s="232"/>
      <c r="T103" s="217"/>
    </row>
    <row r="104" spans="1:19" ht="23.25" hidden="1">
      <c r="A104" s="241"/>
      <c r="B104" s="365" t="s">
        <v>2314</v>
      </c>
      <c r="C104" s="368" t="s">
        <v>800</v>
      </c>
      <c r="D104" s="369"/>
      <c r="E104" s="369"/>
      <c r="F104" s="369"/>
      <c r="G104" s="369"/>
      <c r="H104" s="215" t="e">
        <f>+G104*100/#REF!</f>
        <v>#REF!</v>
      </c>
      <c r="I104" s="369" t="s">
        <v>799</v>
      </c>
      <c r="J104" s="370"/>
      <c r="K104" s="370"/>
      <c r="L104" s="370"/>
      <c r="M104" s="369" t="s">
        <v>800</v>
      </c>
      <c r="N104" s="369"/>
      <c r="O104" s="369"/>
      <c r="P104" s="371"/>
      <c r="Q104" s="372"/>
      <c r="R104" s="372"/>
      <c r="S104" s="232"/>
    </row>
    <row r="105" spans="1:19" ht="43.5">
      <c r="A105" s="353">
        <v>3.8</v>
      </c>
      <c r="B105" s="317" t="s">
        <v>2871</v>
      </c>
      <c r="C105" s="219" t="s">
        <v>800</v>
      </c>
      <c r="D105" s="288">
        <v>0.5</v>
      </c>
      <c r="E105" s="288">
        <v>0.5</v>
      </c>
      <c r="F105" s="288">
        <v>1</v>
      </c>
      <c r="G105" s="191">
        <f aca="true" t="shared" si="9" ref="G105:G110">+F105+E105</f>
        <v>1.5</v>
      </c>
      <c r="H105" s="215">
        <f>+G105*100/G137</f>
        <v>0.7518796992481203</v>
      </c>
      <c r="I105" s="318" t="s">
        <v>799</v>
      </c>
      <c r="J105" s="316"/>
      <c r="K105" s="316"/>
      <c r="L105" s="316"/>
      <c r="M105" s="318" t="s">
        <v>800</v>
      </c>
      <c r="N105" s="288"/>
      <c r="O105" s="288"/>
      <c r="P105" s="281"/>
      <c r="Q105" s="282" t="s">
        <v>401</v>
      </c>
      <c r="R105" s="282"/>
      <c r="S105" s="232"/>
    </row>
    <row r="106" spans="1:19" ht="33" customHeight="1">
      <c r="A106" s="353">
        <v>3.9</v>
      </c>
      <c r="B106" s="317" t="s">
        <v>2872</v>
      </c>
      <c r="C106" s="443" t="s">
        <v>2317</v>
      </c>
      <c r="D106" s="288">
        <v>1.5</v>
      </c>
      <c r="E106" s="288">
        <v>1.5</v>
      </c>
      <c r="F106" s="288">
        <v>2</v>
      </c>
      <c r="G106" s="191">
        <f t="shared" si="9"/>
        <v>3.5</v>
      </c>
      <c r="H106" s="215">
        <f>+G106*100/G137</f>
        <v>1.7543859649122806</v>
      </c>
      <c r="I106" s="318">
        <v>30</v>
      </c>
      <c r="J106" s="318">
        <v>40</v>
      </c>
      <c r="K106" s="318">
        <v>50</v>
      </c>
      <c r="L106" s="318">
        <v>60</v>
      </c>
      <c r="M106" s="318">
        <v>70</v>
      </c>
      <c r="N106" s="288"/>
      <c r="O106" s="288"/>
      <c r="P106" s="281"/>
      <c r="Q106" s="282" t="s">
        <v>39</v>
      </c>
      <c r="R106" s="282" t="s">
        <v>398</v>
      </c>
      <c r="S106" s="232"/>
    </row>
    <row r="107" spans="1:18" ht="40.5" customHeight="1">
      <c r="A107" s="286">
        <v>3.1</v>
      </c>
      <c r="B107" s="350" t="s">
        <v>2873</v>
      </c>
      <c r="C107" s="279" t="s">
        <v>403</v>
      </c>
      <c r="D107" s="280">
        <v>2</v>
      </c>
      <c r="E107" s="280">
        <v>2</v>
      </c>
      <c r="F107" s="280">
        <v>2</v>
      </c>
      <c r="G107" s="191">
        <f t="shared" si="9"/>
        <v>4</v>
      </c>
      <c r="H107" s="215">
        <f>+G107*100/G137</f>
        <v>2.0050125313283207</v>
      </c>
      <c r="I107" s="280">
        <v>1</v>
      </c>
      <c r="J107" s="280">
        <v>2</v>
      </c>
      <c r="K107" s="280">
        <v>3</v>
      </c>
      <c r="L107" s="280">
        <v>4</v>
      </c>
      <c r="M107" s="280">
        <v>5</v>
      </c>
      <c r="N107" s="280"/>
      <c r="O107" s="280"/>
      <c r="P107" s="281"/>
      <c r="Q107" s="282" t="s">
        <v>404</v>
      </c>
      <c r="R107" s="282" t="s">
        <v>405</v>
      </c>
    </row>
    <row r="108" spans="1:18" ht="42">
      <c r="A108" s="241">
        <v>3.11</v>
      </c>
      <c r="B108" s="244" t="s">
        <v>2874</v>
      </c>
      <c r="C108" s="279" t="s">
        <v>403</v>
      </c>
      <c r="D108" s="280">
        <v>2</v>
      </c>
      <c r="E108" s="280">
        <v>2</v>
      </c>
      <c r="F108" s="280"/>
      <c r="G108" s="191">
        <f t="shared" si="9"/>
        <v>2</v>
      </c>
      <c r="H108" s="215">
        <f>+G108*100/G137</f>
        <v>1.0025062656641603</v>
      </c>
      <c r="I108" s="280">
        <v>1</v>
      </c>
      <c r="J108" s="280">
        <v>2</v>
      </c>
      <c r="K108" s="280">
        <v>3</v>
      </c>
      <c r="L108" s="280">
        <v>4</v>
      </c>
      <c r="M108" s="280">
        <v>5</v>
      </c>
      <c r="N108" s="279"/>
      <c r="O108" s="279"/>
      <c r="P108" s="244"/>
      <c r="Q108" s="243" t="s">
        <v>1918</v>
      </c>
      <c r="R108" s="243" t="s">
        <v>2875</v>
      </c>
    </row>
    <row r="109" spans="1:18" ht="24.75" customHeight="1">
      <c r="A109" s="241">
        <v>3.12</v>
      </c>
      <c r="B109" s="287" t="s">
        <v>2876</v>
      </c>
      <c r="C109" s="219" t="s">
        <v>190</v>
      </c>
      <c r="D109" s="219">
        <v>0.5</v>
      </c>
      <c r="E109" s="219">
        <v>0.5</v>
      </c>
      <c r="F109" s="219"/>
      <c r="G109" s="191">
        <f t="shared" si="9"/>
        <v>0.5</v>
      </c>
      <c r="H109" s="215">
        <f>+G109*100/G137</f>
        <v>0.2506265664160401</v>
      </c>
      <c r="I109" s="219">
        <v>60</v>
      </c>
      <c r="J109" s="219">
        <v>70</v>
      </c>
      <c r="K109" s="219">
        <v>80</v>
      </c>
      <c r="L109" s="219">
        <v>90</v>
      </c>
      <c r="M109" s="219">
        <v>100</v>
      </c>
      <c r="N109" s="219"/>
      <c r="O109" s="219"/>
      <c r="P109" s="293"/>
      <c r="Q109" s="282" t="s">
        <v>198</v>
      </c>
      <c r="R109" s="379" t="s">
        <v>404</v>
      </c>
    </row>
    <row r="110" spans="1:18" ht="90" customHeight="1">
      <c r="A110" s="286">
        <v>3.13</v>
      </c>
      <c r="B110" s="287" t="s">
        <v>2877</v>
      </c>
      <c r="C110" s="225" t="s">
        <v>800</v>
      </c>
      <c r="D110" s="318">
        <v>0.5</v>
      </c>
      <c r="E110" s="318">
        <v>0.5</v>
      </c>
      <c r="F110" s="318"/>
      <c r="G110" s="46">
        <f t="shared" si="9"/>
        <v>0.5</v>
      </c>
      <c r="H110" s="437">
        <f>+G110*100/G137</f>
        <v>0.2506265664160401</v>
      </c>
      <c r="I110" s="318" t="s">
        <v>799</v>
      </c>
      <c r="J110" s="316"/>
      <c r="K110" s="316"/>
      <c r="L110" s="316"/>
      <c r="M110" s="318" t="s">
        <v>800</v>
      </c>
      <c r="N110" s="288"/>
      <c r="O110" s="288"/>
      <c r="P110" s="380"/>
      <c r="Q110" s="282" t="s">
        <v>404</v>
      </c>
      <c r="R110" s="282" t="s">
        <v>200</v>
      </c>
    </row>
    <row r="111" spans="1:18" ht="23.25">
      <c r="A111" s="241"/>
      <c r="B111" s="381" t="s">
        <v>201</v>
      </c>
      <c r="C111" s="382"/>
      <c r="D111" s="382"/>
      <c r="E111" s="382"/>
      <c r="F111" s="382"/>
      <c r="G111" s="382"/>
      <c r="H111" s="215"/>
      <c r="I111" s="382"/>
      <c r="J111" s="382"/>
      <c r="K111" s="382"/>
      <c r="L111" s="382"/>
      <c r="M111" s="382"/>
      <c r="N111" s="383"/>
      <c r="O111" s="382"/>
      <c r="P111" s="384"/>
      <c r="Q111" s="385"/>
      <c r="R111" s="362"/>
    </row>
    <row r="112" spans="1:18" ht="23.25">
      <c r="A112" s="220">
        <v>4.1</v>
      </c>
      <c r="B112" s="271" t="s">
        <v>3108</v>
      </c>
      <c r="C112" s="357" t="s">
        <v>400</v>
      </c>
      <c r="D112" s="273"/>
      <c r="E112" s="273"/>
      <c r="F112" s="273">
        <v>4</v>
      </c>
      <c r="G112" s="191">
        <f aca="true" t="shared" si="10" ref="G112:G117">+F112+E112</f>
        <v>4</v>
      </c>
      <c r="H112" s="215">
        <f>+G112*100/G137</f>
        <v>2.0050125313283207</v>
      </c>
      <c r="I112" s="273">
        <v>70</v>
      </c>
      <c r="J112" s="273">
        <v>75</v>
      </c>
      <c r="K112" s="273">
        <v>80</v>
      </c>
      <c r="L112" s="273">
        <v>85</v>
      </c>
      <c r="M112" s="273">
        <v>90</v>
      </c>
      <c r="N112" s="273"/>
      <c r="O112" s="273"/>
      <c r="P112" s="273"/>
      <c r="Q112" s="216" t="s">
        <v>202</v>
      </c>
      <c r="R112" s="362" t="s">
        <v>385</v>
      </c>
    </row>
    <row r="113" spans="1:18" ht="23.25">
      <c r="A113" s="220">
        <v>4.2</v>
      </c>
      <c r="B113" s="271" t="s">
        <v>3110</v>
      </c>
      <c r="C113" s="357" t="s">
        <v>3111</v>
      </c>
      <c r="D113" s="273"/>
      <c r="E113" s="273"/>
      <c r="F113" s="273">
        <v>0.5</v>
      </c>
      <c r="G113" s="191">
        <f t="shared" si="10"/>
        <v>0.5</v>
      </c>
      <c r="H113" s="215">
        <f>+G113*100/G137</f>
        <v>0.2506265664160401</v>
      </c>
      <c r="I113" s="288" t="s">
        <v>203</v>
      </c>
      <c r="J113" s="273">
        <v>12</v>
      </c>
      <c r="K113" s="273">
        <v>10</v>
      </c>
      <c r="L113" s="273">
        <v>8</v>
      </c>
      <c r="M113" s="288" t="s">
        <v>204</v>
      </c>
      <c r="N113" s="273"/>
      <c r="O113" s="273"/>
      <c r="P113" s="273"/>
      <c r="Q113" s="216" t="s">
        <v>3112</v>
      </c>
      <c r="R113" s="362" t="s">
        <v>442</v>
      </c>
    </row>
    <row r="114" spans="1:18" ht="23.25">
      <c r="A114" s="220">
        <v>4.3</v>
      </c>
      <c r="B114" s="271" t="s">
        <v>2952</v>
      </c>
      <c r="C114" s="357" t="s">
        <v>190</v>
      </c>
      <c r="D114" s="273">
        <v>80</v>
      </c>
      <c r="E114" s="273"/>
      <c r="F114" s="277">
        <v>1</v>
      </c>
      <c r="G114" s="191">
        <f t="shared" si="10"/>
        <v>1</v>
      </c>
      <c r="H114" s="215">
        <f>+G114*100/G137</f>
        <v>0.5012531328320802</v>
      </c>
      <c r="I114" s="273">
        <v>60</v>
      </c>
      <c r="J114" s="273">
        <v>70</v>
      </c>
      <c r="K114" s="273">
        <v>80</v>
      </c>
      <c r="L114" s="273">
        <v>90</v>
      </c>
      <c r="M114" s="273">
        <v>100</v>
      </c>
      <c r="N114" s="273"/>
      <c r="O114" s="273"/>
      <c r="P114" s="273"/>
      <c r="Q114" s="216" t="s">
        <v>389</v>
      </c>
      <c r="R114" s="362"/>
    </row>
    <row r="115" spans="1:18" ht="23.25">
      <c r="A115" s="241">
        <v>4.11</v>
      </c>
      <c r="B115" s="271" t="s">
        <v>1920</v>
      </c>
      <c r="C115" s="357" t="s">
        <v>186</v>
      </c>
      <c r="D115" s="273"/>
      <c r="E115" s="273"/>
      <c r="F115" s="273">
        <v>2</v>
      </c>
      <c r="G115" s="191">
        <f t="shared" si="10"/>
        <v>2</v>
      </c>
      <c r="H115" s="215">
        <f>+G115*100/G137</f>
        <v>1.0025062656641603</v>
      </c>
      <c r="I115" s="273">
        <v>80</v>
      </c>
      <c r="J115" s="273">
        <v>85</v>
      </c>
      <c r="K115" s="273">
        <v>90</v>
      </c>
      <c r="L115" s="273">
        <v>95</v>
      </c>
      <c r="M115" s="273">
        <v>100</v>
      </c>
      <c r="N115" s="273"/>
      <c r="O115" s="273"/>
      <c r="P115" s="273"/>
      <c r="Q115" s="216" t="s">
        <v>1921</v>
      </c>
      <c r="R115" s="216" t="s">
        <v>385</v>
      </c>
    </row>
    <row r="116" spans="1:18" ht="23.25">
      <c r="A116" s="241">
        <v>4.13</v>
      </c>
      <c r="B116" s="494" t="s">
        <v>115</v>
      </c>
      <c r="C116" s="244" t="s">
        <v>400</v>
      </c>
      <c r="D116" s="273"/>
      <c r="E116" s="273"/>
      <c r="F116" s="273">
        <v>2</v>
      </c>
      <c r="G116" s="191">
        <f t="shared" si="10"/>
        <v>2</v>
      </c>
      <c r="H116" s="215">
        <f>+G116*100/G137</f>
        <v>1.0025062656641603</v>
      </c>
      <c r="I116" s="273">
        <v>70</v>
      </c>
      <c r="J116" s="273">
        <v>75</v>
      </c>
      <c r="K116" s="273">
        <v>80</v>
      </c>
      <c r="L116" s="273">
        <v>85</v>
      </c>
      <c r="M116" s="273">
        <v>90</v>
      </c>
      <c r="N116" s="273"/>
      <c r="O116" s="273"/>
      <c r="P116" s="273"/>
      <c r="Q116" s="216" t="s">
        <v>1928</v>
      </c>
      <c r="R116" s="216" t="s">
        <v>385</v>
      </c>
    </row>
    <row r="117" spans="1:18" ht="22.5" customHeight="1">
      <c r="A117" s="387">
        <v>4.14</v>
      </c>
      <c r="B117" s="388" t="s">
        <v>575</v>
      </c>
      <c r="C117" s="389" t="s">
        <v>576</v>
      </c>
      <c r="D117" s="390">
        <v>1.5</v>
      </c>
      <c r="E117" s="390">
        <v>1.5</v>
      </c>
      <c r="F117" s="390">
        <v>3</v>
      </c>
      <c r="G117" s="193">
        <f t="shared" si="10"/>
        <v>4.5</v>
      </c>
      <c r="H117" s="444">
        <f>+G117*100/G137</f>
        <v>2.255639097744361</v>
      </c>
      <c r="I117" s="389">
        <v>1</v>
      </c>
      <c r="J117" s="389">
        <v>2</v>
      </c>
      <c r="K117" s="389">
        <v>3</v>
      </c>
      <c r="L117" s="389">
        <v>4</v>
      </c>
      <c r="M117" s="389">
        <v>5</v>
      </c>
      <c r="N117" s="390"/>
      <c r="O117" s="390"/>
      <c r="P117" s="377"/>
      <c r="Q117" s="378" t="s">
        <v>1918</v>
      </c>
      <c r="R117" s="378" t="s">
        <v>385</v>
      </c>
    </row>
    <row r="118" spans="1:18" ht="23.25" customHeight="1">
      <c r="A118" s="198" t="s">
        <v>685</v>
      </c>
      <c r="B118" s="1689" t="s">
        <v>377</v>
      </c>
      <c r="C118" s="1696" t="s">
        <v>686</v>
      </c>
      <c r="D118" s="1696" t="s">
        <v>1715</v>
      </c>
      <c r="E118" s="1699" t="s">
        <v>1716</v>
      </c>
      <c r="F118" s="1699" t="s">
        <v>1717</v>
      </c>
      <c r="G118" s="1699" t="s">
        <v>1718</v>
      </c>
      <c r="H118" s="1699" t="s">
        <v>1719</v>
      </c>
      <c r="I118" s="1696" t="s">
        <v>1720</v>
      </c>
      <c r="J118" s="1696"/>
      <c r="K118" s="1696"/>
      <c r="L118" s="1696"/>
      <c r="M118" s="1696"/>
      <c r="N118" s="1696" t="s">
        <v>1721</v>
      </c>
      <c r="O118" s="1696"/>
      <c r="P118" s="1696"/>
      <c r="Q118" s="1656" t="s">
        <v>1948</v>
      </c>
      <c r="R118" s="1701" t="s">
        <v>380</v>
      </c>
    </row>
    <row r="119" spans="1:18" ht="37.5" customHeight="1">
      <c r="A119" s="202" t="s">
        <v>1722</v>
      </c>
      <c r="B119" s="1690"/>
      <c r="C119" s="1696"/>
      <c r="D119" s="1696"/>
      <c r="E119" s="1699"/>
      <c r="F119" s="1699"/>
      <c r="G119" s="1703"/>
      <c r="H119" s="1703"/>
      <c r="I119" s="199">
        <v>1</v>
      </c>
      <c r="J119" s="199">
        <v>2</v>
      </c>
      <c r="K119" s="199">
        <v>3</v>
      </c>
      <c r="L119" s="199">
        <v>4</v>
      </c>
      <c r="M119" s="199">
        <v>5</v>
      </c>
      <c r="N119" s="263" t="s">
        <v>2441</v>
      </c>
      <c r="O119" s="199" t="s">
        <v>2226</v>
      </c>
      <c r="P119" s="265" t="s">
        <v>1725</v>
      </c>
      <c r="Q119" s="1700"/>
      <c r="R119" s="1702"/>
    </row>
    <row r="120" spans="1:18" ht="23.25">
      <c r="A120" s="206">
        <v>4.15</v>
      </c>
      <c r="B120" s="1130" t="s">
        <v>3141</v>
      </c>
      <c r="C120" s="392" t="s">
        <v>403</v>
      </c>
      <c r="D120" s="393">
        <v>1.5</v>
      </c>
      <c r="E120" s="393">
        <v>1.5</v>
      </c>
      <c r="F120" s="393">
        <v>1</v>
      </c>
      <c r="G120" s="190">
        <f aca="true" t="shared" si="11" ref="G120:G129">+F120+E120</f>
        <v>2.5</v>
      </c>
      <c r="H120" s="445">
        <f>+G120*100/G137</f>
        <v>1.2531328320802004</v>
      </c>
      <c r="I120" s="393">
        <v>1</v>
      </c>
      <c r="J120" s="393">
        <v>2</v>
      </c>
      <c r="K120" s="393">
        <v>3</v>
      </c>
      <c r="L120" s="393">
        <v>4</v>
      </c>
      <c r="M120" s="393">
        <v>5</v>
      </c>
      <c r="N120" s="393"/>
      <c r="O120" s="393"/>
      <c r="P120" s="395"/>
      <c r="Q120" s="396" t="s">
        <v>1918</v>
      </c>
      <c r="R120" s="396" t="s">
        <v>385</v>
      </c>
    </row>
    <row r="121" spans="1:18" ht="23.25">
      <c r="A121" s="241">
        <v>4.16</v>
      </c>
      <c r="B121" s="287" t="s">
        <v>2878</v>
      </c>
      <c r="C121" s="219" t="s">
        <v>800</v>
      </c>
      <c r="D121" s="288">
        <v>0.5</v>
      </c>
      <c r="E121" s="288">
        <v>0.5</v>
      </c>
      <c r="F121" s="288"/>
      <c r="G121" s="191">
        <f t="shared" si="11"/>
        <v>0.5</v>
      </c>
      <c r="H121" s="215">
        <f>+G121*100/G137</f>
        <v>0.2506265664160401</v>
      </c>
      <c r="I121" s="288" t="s">
        <v>799</v>
      </c>
      <c r="J121" s="296"/>
      <c r="K121" s="296"/>
      <c r="L121" s="296"/>
      <c r="M121" s="288" t="s">
        <v>800</v>
      </c>
      <c r="N121" s="288"/>
      <c r="O121" s="288"/>
      <c r="P121" s="380"/>
      <c r="Q121" s="282" t="s">
        <v>866</v>
      </c>
      <c r="R121" s="282"/>
    </row>
    <row r="122" spans="1:18" ht="24" customHeight="1">
      <c r="A122" s="241">
        <v>4.17</v>
      </c>
      <c r="B122" s="350" t="s">
        <v>2879</v>
      </c>
      <c r="C122" s="279" t="s">
        <v>868</v>
      </c>
      <c r="D122" s="280">
        <v>1.5</v>
      </c>
      <c r="E122" s="280">
        <v>1.5</v>
      </c>
      <c r="F122" s="280">
        <v>2</v>
      </c>
      <c r="G122" s="191">
        <f t="shared" si="11"/>
        <v>3.5</v>
      </c>
      <c r="H122" s="215">
        <f>+G122*100/G137</f>
        <v>1.7543859649122806</v>
      </c>
      <c r="I122" s="397" t="s">
        <v>1005</v>
      </c>
      <c r="J122" s="296"/>
      <c r="K122" s="296"/>
      <c r="L122" s="296"/>
      <c r="M122" s="288" t="s">
        <v>1004</v>
      </c>
      <c r="N122" s="280"/>
      <c r="O122" s="280"/>
      <c r="P122" s="280"/>
      <c r="Q122" s="282" t="s">
        <v>1928</v>
      </c>
      <c r="R122" s="282" t="s">
        <v>385</v>
      </c>
    </row>
    <row r="123" spans="1:18" ht="30.75" customHeight="1">
      <c r="A123" s="241">
        <v>4.18</v>
      </c>
      <c r="B123" s="350" t="s">
        <v>2880</v>
      </c>
      <c r="C123" s="279" t="s">
        <v>870</v>
      </c>
      <c r="D123" s="280">
        <v>1.5</v>
      </c>
      <c r="E123" s="280">
        <v>1.5</v>
      </c>
      <c r="F123" s="280">
        <v>2</v>
      </c>
      <c r="G123" s="191">
        <f t="shared" si="11"/>
        <v>3.5</v>
      </c>
      <c r="H123" s="215">
        <f>+G123*100/G137</f>
        <v>1.7543859649122806</v>
      </c>
      <c r="I123" s="280">
        <v>1</v>
      </c>
      <c r="J123" s="280">
        <v>2</v>
      </c>
      <c r="K123" s="280">
        <v>3</v>
      </c>
      <c r="L123" s="280">
        <v>4</v>
      </c>
      <c r="M123" s="280">
        <v>5</v>
      </c>
      <c r="N123" s="279"/>
      <c r="O123" s="279"/>
      <c r="P123" s="244"/>
      <c r="Q123" s="243" t="s">
        <v>871</v>
      </c>
      <c r="R123" s="243" t="s">
        <v>385</v>
      </c>
    </row>
    <row r="124" spans="1:18" ht="43.5">
      <c r="A124" s="241">
        <v>4.19</v>
      </c>
      <c r="B124" s="350" t="s">
        <v>2881</v>
      </c>
      <c r="C124" s="279" t="s">
        <v>800</v>
      </c>
      <c r="D124" s="280">
        <v>1.5</v>
      </c>
      <c r="E124" s="280">
        <v>1.5</v>
      </c>
      <c r="F124" s="280">
        <v>3</v>
      </c>
      <c r="G124" s="191">
        <f t="shared" si="11"/>
        <v>4.5</v>
      </c>
      <c r="H124" s="328">
        <f>+G124*100/G137</f>
        <v>2.255639097744361</v>
      </c>
      <c r="I124" s="279" t="s">
        <v>799</v>
      </c>
      <c r="J124" s="285"/>
      <c r="K124" s="285"/>
      <c r="L124" s="285"/>
      <c r="M124" s="279" t="s">
        <v>800</v>
      </c>
      <c r="N124" s="279"/>
      <c r="O124" s="279"/>
      <c r="P124" s="250"/>
      <c r="Q124" s="243" t="s">
        <v>871</v>
      </c>
      <c r="R124" s="243" t="s">
        <v>385</v>
      </c>
    </row>
    <row r="125" spans="1:18" ht="23.25">
      <c r="A125" s="241">
        <v>4.2</v>
      </c>
      <c r="B125" s="244" t="s">
        <v>2882</v>
      </c>
      <c r="C125" s="279" t="s">
        <v>403</v>
      </c>
      <c r="D125" s="280">
        <v>1.5</v>
      </c>
      <c r="E125" s="280">
        <v>1.5</v>
      </c>
      <c r="F125" s="280"/>
      <c r="G125" s="191">
        <f t="shared" si="11"/>
        <v>1.5</v>
      </c>
      <c r="H125" s="215">
        <f>+G125*100/G137</f>
        <v>0.7518796992481203</v>
      </c>
      <c r="I125" s="280">
        <v>1</v>
      </c>
      <c r="J125" s="280">
        <v>2</v>
      </c>
      <c r="K125" s="280">
        <v>3</v>
      </c>
      <c r="L125" s="280">
        <v>4</v>
      </c>
      <c r="M125" s="280">
        <v>5</v>
      </c>
      <c r="N125" s="280"/>
      <c r="O125" s="280"/>
      <c r="P125" s="281"/>
      <c r="Q125" s="282" t="s">
        <v>9</v>
      </c>
      <c r="R125" s="282" t="s">
        <v>385</v>
      </c>
    </row>
    <row r="126" spans="1:18" ht="22.5" customHeight="1">
      <c r="A126" s="241">
        <v>4.21</v>
      </c>
      <c r="B126" s="287" t="s">
        <v>792</v>
      </c>
      <c r="C126" s="219" t="s">
        <v>800</v>
      </c>
      <c r="D126" s="288">
        <v>1.5</v>
      </c>
      <c r="E126" s="288">
        <v>1.5</v>
      </c>
      <c r="F126" s="288"/>
      <c r="G126" s="191">
        <f t="shared" si="11"/>
        <v>1.5</v>
      </c>
      <c r="H126" s="215">
        <f>+G126*100/G137</f>
        <v>0.7518796992481203</v>
      </c>
      <c r="I126" s="288" t="s">
        <v>799</v>
      </c>
      <c r="J126" s="296"/>
      <c r="K126" s="296"/>
      <c r="L126" s="296"/>
      <c r="M126" s="288" t="s">
        <v>800</v>
      </c>
      <c r="N126" s="288"/>
      <c r="O126" s="288"/>
      <c r="P126" s="380"/>
      <c r="Q126" s="282" t="s">
        <v>3109</v>
      </c>
      <c r="R126" s="282"/>
    </row>
    <row r="127" spans="1:18" ht="23.25">
      <c r="A127" s="241">
        <v>4.22</v>
      </c>
      <c r="B127" s="287" t="s">
        <v>140</v>
      </c>
      <c r="C127" s="219" t="s">
        <v>800</v>
      </c>
      <c r="D127" s="288">
        <v>0.5</v>
      </c>
      <c r="E127" s="288">
        <v>0.5</v>
      </c>
      <c r="F127" s="288"/>
      <c r="G127" s="191">
        <f t="shared" si="11"/>
        <v>0.5</v>
      </c>
      <c r="H127" s="215">
        <f>+G127*100/G137</f>
        <v>0.2506265664160401</v>
      </c>
      <c r="I127" s="288" t="s">
        <v>799</v>
      </c>
      <c r="J127" s="296"/>
      <c r="K127" s="296"/>
      <c r="L127" s="296"/>
      <c r="M127" s="288" t="s">
        <v>800</v>
      </c>
      <c r="N127" s="288"/>
      <c r="O127" s="288"/>
      <c r="P127" s="380"/>
      <c r="Q127" s="282" t="s">
        <v>3109</v>
      </c>
      <c r="R127" s="282" t="s">
        <v>385</v>
      </c>
    </row>
    <row r="128" spans="1:18" ht="20.25" customHeight="1">
      <c r="A128" s="241">
        <v>4.23</v>
      </c>
      <c r="B128" s="287" t="s">
        <v>141</v>
      </c>
      <c r="C128" s="219" t="s">
        <v>800</v>
      </c>
      <c r="D128" s="288">
        <v>0.5</v>
      </c>
      <c r="E128" s="288">
        <v>0.5</v>
      </c>
      <c r="F128" s="288"/>
      <c r="G128" s="191">
        <f t="shared" si="11"/>
        <v>0.5</v>
      </c>
      <c r="H128" s="215">
        <f>+G128*100/G137</f>
        <v>0.2506265664160401</v>
      </c>
      <c r="I128" s="288" t="s">
        <v>799</v>
      </c>
      <c r="J128" s="296"/>
      <c r="K128" s="296"/>
      <c r="L128" s="296"/>
      <c r="M128" s="288" t="s">
        <v>800</v>
      </c>
      <c r="N128" s="288"/>
      <c r="O128" s="288"/>
      <c r="P128" s="380"/>
      <c r="Q128" s="282" t="s">
        <v>3109</v>
      </c>
      <c r="R128" s="282"/>
    </row>
    <row r="129" spans="1:18" ht="44.25">
      <c r="A129" s="241">
        <v>4.24</v>
      </c>
      <c r="B129" s="287" t="s">
        <v>142</v>
      </c>
      <c r="C129" s="225" t="s">
        <v>1057</v>
      </c>
      <c r="D129" s="318">
        <v>0.5</v>
      </c>
      <c r="E129" s="318">
        <v>0.5</v>
      </c>
      <c r="F129" s="318"/>
      <c r="G129" s="46">
        <f t="shared" si="11"/>
        <v>0.5</v>
      </c>
      <c r="H129" s="437">
        <f>+G129*100/G137</f>
        <v>0.2506265664160401</v>
      </c>
      <c r="I129" s="318">
        <v>10</v>
      </c>
      <c r="J129" s="318">
        <v>20</v>
      </c>
      <c r="K129" s="318">
        <v>30</v>
      </c>
      <c r="L129" s="318">
        <v>40</v>
      </c>
      <c r="M129" s="318" t="s">
        <v>1058</v>
      </c>
      <c r="N129" s="219"/>
      <c r="O129" s="219"/>
      <c r="P129" s="244"/>
      <c r="Q129" s="243" t="s">
        <v>3109</v>
      </c>
      <c r="R129" s="243" t="s">
        <v>1059</v>
      </c>
    </row>
    <row r="130" spans="1:18" ht="25.5" customHeight="1">
      <c r="A130" s="241">
        <v>4.25</v>
      </c>
      <c r="B130" s="287" t="s">
        <v>143</v>
      </c>
      <c r="C130" s="219" t="s">
        <v>1895</v>
      </c>
      <c r="D130" s="288"/>
      <c r="E130" s="288"/>
      <c r="F130" s="288"/>
      <c r="G130" s="288"/>
      <c r="H130" s="215"/>
      <c r="I130" s="288"/>
      <c r="J130" s="288"/>
      <c r="K130" s="288"/>
      <c r="L130" s="288"/>
      <c r="M130" s="288"/>
      <c r="N130" s="288"/>
      <c r="O130" s="288"/>
      <c r="P130" s="281"/>
      <c r="Q130" s="282"/>
      <c r="R130" s="282"/>
    </row>
    <row r="131" spans="1:18" ht="23.25">
      <c r="A131" s="241"/>
      <c r="B131" s="287" t="s">
        <v>1896</v>
      </c>
      <c r="C131" s="219" t="s">
        <v>2017</v>
      </c>
      <c r="D131" s="288">
        <v>0.25</v>
      </c>
      <c r="E131" s="288">
        <v>0.25</v>
      </c>
      <c r="F131" s="288"/>
      <c r="G131" s="191">
        <f>+F131+E131</f>
        <v>0.25</v>
      </c>
      <c r="H131" s="215">
        <f>+G131*100/G137</f>
        <v>0.12531328320802004</v>
      </c>
      <c r="I131" s="288" t="s">
        <v>799</v>
      </c>
      <c r="J131" s="296"/>
      <c r="K131" s="296"/>
      <c r="L131" s="296"/>
      <c r="M131" s="288" t="s">
        <v>800</v>
      </c>
      <c r="N131" s="288"/>
      <c r="O131" s="288"/>
      <c r="P131" s="380"/>
      <c r="Q131" s="282" t="s">
        <v>3109</v>
      </c>
      <c r="R131" s="282"/>
    </row>
    <row r="132" spans="1:18" ht="42.75" customHeight="1">
      <c r="A132" s="241"/>
      <c r="B132" s="287" t="s">
        <v>2018</v>
      </c>
      <c r="C132" s="219"/>
      <c r="D132" s="288">
        <v>0.25</v>
      </c>
      <c r="E132" s="288">
        <v>0.25</v>
      </c>
      <c r="F132" s="288"/>
      <c r="G132" s="191">
        <f>+F132+E132</f>
        <v>0.25</v>
      </c>
      <c r="H132" s="215">
        <f>+G132*100/G137</f>
        <v>0.12531328320802004</v>
      </c>
      <c r="I132" s="318">
        <v>4</v>
      </c>
      <c r="J132" s="318">
        <v>6</v>
      </c>
      <c r="K132" s="318">
        <v>8</v>
      </c>
      <c r="L132" s="318">
        <v>10</v>
      </c>
      <c r="M132" s="318" t="s">
        <v>2019</v>
      </c>
      <c r="N132" s="288"/>
      <c r="O132" s="288"/>
      <c r="P132" s="280"/>
      <c r="Q132" s="400" t="s">
        <v>3109</v>
      </c>
      <c r="R132" s="401"/>
    </row>
    <row r="133" spans="1:18" ht="43.5">
      <c r="A133" s="241">
        <v>4.26</v>
      </c>
      <c r="B133" s="287" t="s">
        <v>144</v>
      </c>
      <c r="C133" s="402" t="s">
        <v>2021</v>
      </c>
      <c r="D133" s="288">
        <v>0.5</v>
      </c>
      <c r="E133" s="288">
        <v>0.5</v>
      </c>
      <c r="F133" s="288"/>
      <c r="G133" s="191">
        <f>+F133+E133</f>
        <v>0.5</v>
      </c>
      <c r="H133" s="215">
        <f>+G133*100/G137</f>
        <v>0.2506265664160401</v>
      </c>
      <c r="I133" s="318">
        <v>10</v>
      </c>
      <c r="J133" s="318">
        <v>12.5</v>
      </c>
      <c r="K133" s="225">
        <v>15</v>
      </c>
      <c r="L133" s="318">
        <v>17.5</v>
      </c>
      <c r="M133" s="225" t="s">
        <v>2022</v>
      </c>
      <c r="N133" s="288"/>
      <c r="O133" s="397"/>
      <c r="P133" s="338"/>
      <c r="Q133" s="240" t="s">
        <v>432</v>
      </c>
      <c r="R133" s="240" t="s">
        <v>398</v>
      </c>
    </row>
    <row r="134" spans="1:18" ht="23.25">
      <c r="A134" s="241">
        <v>4.27</v>
      </c>
      <c r="B134" s="317" t="s">
        <v>145</v>
      </c>
      <c r="C134" s="288"/>
      <c r="D134" s="288">
        <v>1</v>
      </c>
      <c r="E134" s="288">
        <v>1</v>
      </c>
      <c r="F134" s="288">
        <v>1</v>
      </c>
      <c r="G134" s="191">
        <f>+F134+E134</f>
        <v>2</v>
      </c>
      <c r="H134" s="191"/>
      <c r="I134" s="288"/>
      <c r="J134" s="288"/>
      <c r="K134" s="288"/>
      <c r="L134" s="288"/>
      <c r="M134" s="288"/>
      <c r="N134" s="288"/>
      <c r="O134" s="288"/>
      <c r="P134" s="338"/>
      <c r="Q134" s="240"/>
      <c r="R134" s="240"/>
    </row>
    <row r="135" spans="1:18" ht="35.25" customHeight="1">
      <c r="A135" s="300"/>
      <c r="B135" s="374" t="s">
        <v>2966</v>
      </c>
      <c r="C135" s="377" t="s">
        <v>1900</v>
      </c>
      <c r="D135" s="332"/>
      <c r="E135" s="332"/>
      <c r="F135" s="332"/>
      <c r="G135" s="332"/>
      <c r="H135" s="403">
        <v>1</v>
      </c>
      <c r="I135" s="332">
        <v>15</v>
      </c>
      <c r="J135" s="332">
        <v>20</v>
      </c>
      <c r="K135" s="302">
        <v>25</v>
      </c>
      <c r="L135" s="332">
        <v>30</v>
      </c>
      <c r="M135" s="302" t="s">
        <v>3113</v>
      </c>
      <c r="N135" s="332"/>
      <c r="O135" s="404"/>
      <c r="P135" s="405"/>
      <c r="Q135" s="406" t="s">
        <v>432</v>
      </c>
      <c r="R135" s="406" t="s">
        <v>398</v>
      </c>
    </row>
    <row r="136" spans="1:18" ht="35.25" customHeight="1">
      <c r="A136" s="470"/>
      <c r="B136" s="471"/>
      <c r="C136" s="472"/>
      <c r="D136" s="473"/>
      <c r="E136" s="473"/>
      <c r="F136" s="473"/>
      <c r="G136" s="473"/>
      <c r="H136" s="474"/>
      <c r="I136" s="473"/>
      <c r="J136" s="473"/>
      <c r="K136" s="224"/>
      <c r="L136" s="473"/>
      <c r="M136" s="224"/>
      <c r="N136" s="473"/>
      <c r="O136" s="475"/>
      <c r="P136" s="476"/>
      <c r="Q136" s="477"/>
      <c r="R136" s="477"/>
    </row>
    <row r="137" spans="2:18" ht="23.25">
      <c r="B137" s="407" t="s">
        <v>3114</v>
      </c>
      <c r="C137" s="408"/>
      <c r="D137" s="409"/>
      <c r="E137" s="410">
        <f>SUM(E120:E135)+SUM(E95:E117)+SUM(E71:E91)+SUM(E49:E67)+SUM(E24:E46)+SUM(E4:E21)</f>
        <v>100</v>
      </c>
      <c r="F137" s="446">
        <f>SUM(F120:F135)+SUM(F95:F117)+SUM(F71:F91)+SUM(F49:F67)+SUM(F24:F46)+SUM(F4:F21)</f>
        <v>99.5</v>
      </c>
      <c r="G137" s="411">
        <f>+E137+F137</f>
        <v>199.5</v>
      </c>
      <c r="H137" s="411">
        <f>+G137*100/G137</f>
        <v>100</v>
      </c>
      <c r="I137" s="195"/>
      <c r="J137" s="195"/>
      <c r="K137" s="195"/>
      <c r="L137" s="195"/>
      <c r="M137" s="195"/>
      <c r="N137" s="195"/>
      <c r="O137" s="195"/>
      <c r="P137" s="200"/>
      <c r="Q137" s="412"/>
      <c r="R137" s="412"/>
    </row>
    <row r="138" spans="2:18" ht="23.25">
      <c r="B138" s="407" t="s">
        <v>3115</v>
      </c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200"/>
      <c r="Q138" s="412"/>
      <c r="R138" s="412"/>
    </row>
    <row r="139" spans="2:15" ht="23.25">
      <c r="B139" s="481" t="s">
        <v>3134</v>
      </c>
      <c r="C139" s="483">
        <v>10</v>
      </c>
      <c r="D139" s="483">
        <v>20</v>
      </c>
      <c r="E139" s="483">
        <v>30</v>
      </c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</row>
    <row r="140" spans="2:15" ht="23.25">
      <c r="B140" s="485" t="s">
        <v>3135</v>
      </c>
      <c r="C140" s="486" t="s">
        <v>3128</v>
      </c>
      <c r="D140" s="486" t="s">
        <v>3129</v>
      </c>
      <c r="E140" s="486" t="s">
        <v>3130</v>
      </c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</row>
    <row r="141" spans="2:15" ht="23.25">
      <c r="B141" s="485" t="s">
        <v>3136</v>
      </c>
      <c r="C141" s="486"/>
      <c r="D141" s="486"/>
      <c r="E141" s="486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</row>
    <row r="142" spans="2:15" ht="23.25">
      <c r="B142" s="487" t="s">
        <v>3137</v>
      </c>
      <c r="C142" s="484">
        <v>5</v>
      </c>
      <c r="D142" s="484">
        <v>5</v>
      </c>
      <c r="E142" s="484">
        <v>5</v>
      </c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</row>
    <row r="143" spans="2:5" ht="23.25">
      <c r="B143" s="482" t="s">
        <v>3138</v>
      </c>
      <c r="C143" s="484">
        <v>5</v>
      </c>
      <c r="D143" s="484">
        <v>5</v>
      </c>
      <c r="E143" s="484">
        <v>5</v>
      </c>
    </row>
    <row r="144" spans="2:5" ht="23.25">
      <c r="B144" s="482" t="s">
        <v>3139</v>
      </c>
      <c r="C144" s="484">
        <v>50</v>
      </c>
      <c r="D144" s="484">
        <v>60</v>
      </c>
      <c r="E144" s="484">
        <v>70</v>
      </c>
    </row>
    <row r="145" spans="2:5" ht="23.25">
      <c r="B145" s="482" t="s">
        <v>3131</v>
      </c>
      <c r="C145" s="484"/>
      <c r="D145" s="484"/>
      <c r="E145" s="484"/>
    </row>
    <row r="146" spans="2:5" ht="23.25">
      <c r="B146" s="482" t="s">
        <v>116</v>
      </c>
      <c r="C146" s="488" t="s">
        <v>3132</v>
      </c>
      <c r="D146" s="488" t="s">
        <v>3132</v>
      </c>
      <c r="E146" s="484">
        <v>3</v>
      </c>
    </row>
    <row r="147" spans="2:5" ht="23.25">
      <c r="B147" s="482" t="s">
        <v>1630</v>
      </c>
      <c r="C147" s="484"/>
      <c r="D147" s="484"/>
      <c r="E147" s="484"/>
    </row>
    <row r="148" spans="2:5" ht="23.25">
      <c r="B148" s="481" t="s">
        <v>1631</v>
      </c>
      <c r="C148" s="488" t="s">
        <v>3132</v>
      </c>
      <c r="D148" s="488" t="s">
        <v>3132</v>
      </c>
      <c r="E148" s="484">
        <v>3</v>
      </c>
    </row>
    <row r="149" spans="2:5" ht="23.25">
      <c r="B149" s="482" t="s">
        <v>3133</v>
      </c>
      <c r="C149" s="484"/>
      <c r="D149" s="484"/>
      <c r="E149" s="484"/>
    </row>
    <row r="150" spans="2:5" ht="23.25">
      <c r="B150" s="36" t="s">
        <v>72</v>
      </c>
      <c r="C150" s="488" t="s">
        <v>3132</v>
      </c>
      <c r="D150" s="488" t="s">
        <v>3132</v>
      </c>
      <c r="E150" s="484">
        <v>80</v>
      </c>
    </row>
    <row r="151" spans="2:5" ht="23.25">
      <c r="B151" s="482" t="s">
        <v>73</v>
      </c>
      <c r="C151" s="484"/>
      <c r="D151" s="484"/>
      <c r="E151" s="484"/>
    </row>
    <row r="152" spans="2:5" ht="23.25">
      <c r="B152" s="36" t="s">
        <v>74</v>
      </c>
      <c r="C152" s="484">
        <v>5</v>
      </c>
      <c r="D152" s="484">
        <v>5</v>
      </c>
      <c r="E152" s="484">
        <v>5</v>
      </c>
    </row>
    <row r="153" spans="2:5" ht="23.25">
      <c r="B153" s="489" t="s">
        <v>76</v>
      </c>
      <c r="C153" s="484"/>
      <c r="D153" s="484"/>
      <c r="E153" s="484"/>
    </row>
    <row r="154" spans="2:5" ht="23.25">
      <c r="B154" s="491" t="s">
        <v>77</v>
      </c>
      <c r="C154" s="484"/>
      <c r="D154" s="484"/>
      <c r="E154" s="484"/>
    </row>
    <row r="155" spans="2:5" ht="23.25">
      <c r="B155" s="491" t="s">
        <v>107</v>
      </c>
      <c r="C155" s="484"/>
      <c r="D155" s="484"/>
      <c r="E155" s="484"/>
    </row>
    <row r="156" spans="2:5" ht="23.25">
      <c r="B156" s="491" t="s">
        <v>108</v>
      </c>
      <c r="C156" s="484"/>
      <c r="D156" s="484"/>
      <c r="E156" s="484"/>
    </row>
    <row r="157" spans="2:5" ht="23.25">
      <c r="B157" s="492" t="s">
        <v>75</v>
      </c>
      <c r="C157" s="484"/>
      <c r="D157" s="484"/>
      <c r="E157" s="484"/>
    </row>
    <row r="158" spans="2:5" ht="23.25">
      <c r="B158" s="493" t="s">
        <v>110</v>
      </c>
      <c r="C158" s="484"/>
      <c r="D158" s="484"/>
      <c r="E158" s="484"/>
    </row>
    <row r="159" spans="2:5" ht="23.25">
      <c r="B159" s="491" t="s">
        <v>111</v>
      </c>
      <c r="C159" s="484"/>
      <c r="D159" s="484"/>
      <c r="E159" s="484"/>
    </row>
    <row r="160" ht="23.25">
      <c r="B160" s="491" t="s">
        <v>112</v>
      </c>
    </row>
    <row r="161" ht="23.25">
      <c r="B161" s="491" t="s">
        <v>113</v>
      </c>
    </row>
    <row r="162" ht="23.25">
      <c r="B162" s="482" t="s">
        <v>114</v>
      </c>
    </row>
    <row r="163" ht="23.25">
      <c r="B163" s="482"/>
    </row>
    <row r="164" ht="23.25">
      <c r="B164" s="490"/>
    </row>
  </sheetData>
  <sheetProtection/>
  <mergeCells count="69">
    <mergeCell ref="H93:H94"/>
    <mergeCell ref="I93:M93"/>
    <mergeCell ref="N93:P93"/>
    <mergeCell ref="Q93:Q94"/>
    <mergeCell ref="F93:F94"/>
    <mergeCell ref="R93:R94"/>
    <mergeCell ref="F118:F119"/>
    <mergeCell ref="G93:G94"/>
    <mergeCell ref="G118:G119"/>
    <mergeCell ref="H118:H119"/>
    <mergeCell ref="I118:M118"/>
    <mergeCell ref="N118:P118"/>
    <mergeCell ref="Q118:Q119"/>
    <mergeCell ref="R118:R119"/>
    <mergeCell ref="B93:B94"/>
    <mergeCell ref="C93:C94"/>
    <mergeCell ref="D93:D94"/>
    <mergeCell ref="E93:E94"/>
    <mergeCell ref="B118:B119"/>
    <mergeCell ref="C118:C119"/>
    <mergeCell ref="D118:D119"/>
    <mergeCell ref="E118:E119"/>
    <mergeCell ref="Q47:Q48"/>
    <mergeCell ref="R47:R48"/>
    <mergeCell ref="F69:F70"/>
    <mergeCell ref="G47:G48"/>
    <mergeCell ref="G69:G70"/>
    <mergeCell ref="H69:H70"/>
    <mergeCell ref="I69:M69"/>
    <mergeCell ref="N69:P69"/>
    <mergeCell ref="Q69:Q70"/>
    <mergeCell ref="R69:R70"/>
    <mergeCell ref="I47:M47"/>
    <mergeCell ref="N47:P47"/>
    <mergeCell ref="B69:B70"/>
    <mergeCell ref="C69:C70"/>
    <mergeCell ref="D69:D70"/>
    <mergeCell ref="E69:E70"/>
    <mergeCell ref="B47:B48"/>
    <mergeCell ref="C47:C48"/>
    <mergeCell ref="D47:D48"/>
    <mergeCell ref="E47:E48"/>
    <mergeCell ref="F47:F48"/>
    <mergeCell ref="H47:H48"/>
    <mergeCell ref="G22:G23"/>
    <mergeCell ref="H22:H23"/>
    <mergeCell ref="N2:P2"/>
    <mergeCell ref="Q2:Q3"/>
    <mergeCell ref="R2:R3"/>
    <mergeCell ref="Q12:R12"/>
    <mergeCell ref="Q13:R13"/>
    <mergeCell ref="B22:B23"/>
    <mergeCell ref="C22:C23"/>
    <mergeCell ref="D22:D23"/>
    <mergeCell ref="E22:E23"/>
    <mergeCell ref="F22:F23"/>
    <mergeCell ref="I22:M22"/>
    <mergeCell ref="N22:P22"/>
    <mergeCell ref="Q22:Q23"/>
    <mergeCell ref="R22:R23"/>
    <mergeCell ref="B1:L1"/>
    <mergeCell ref="B2:B3"/>
    <mergeCell ref="C2:C3"/>
    <mergeCell ref="D2:D3"/>
    <mergeCell ref="E2:E3"/>
    <mergeCell ref="F2:F3"/>
    <mergeCell ref="G2:G3"/>
    <mergeCell ref="H2:H3"/>
    <mergeCell ref="I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N88"/>
  <sheetViews>
    <sheetView zoomScale="80" zoomScaleNormal="80" workbookViewId="0" topLeftCell="A1">
      <selection activeCell="B47" sqref="B47:B48"/>
    </sheetView>
  </sheetViews>
  <sheetFormatPr defaultColWidth="9.140625" defaultRowHeight="22.5" customHeight="1"/>
  <cols>
    <col min="1" max="1" width="29.00390625" style="701" customWidth="1"/>
    <col min="2" max="2" width="61.140625" style="761" customWidth="1"/>
    <col min="3" max="4" width="7.28125" style="762" customWidth="1"/>
    <col min="5" max="5" width="6.57421875" style="762" customWidth="1"/>
    <col min="6" max="7" width="5.7109375" style="762" customWidth="1"/>
    <col min="8" max="13" width="4.7109375" style="762" customWidth="1"/>
    <col min="14" max="14" width="31.00390625" style="1143" customWidth="1"/>
    <col min="15" max="16384" width="9.140625" style="701" customWidth="1"/>
  </cols>
  <sheetData>
    <row r="1" spans="1:14" s="1424" customFormat="1" ht="30.75" customHeight="1">
      <c r="A1" s="1620" t="s">
        <v>1736</v>
      </c>
      <c r="B1" s="1620"/>
      <c r="C1" s="1620"/>
      <c r="D1" s="1620"/>
      <c r="E1" s="1620"/>
      <c r="F1" s="1620"/>
      <c r="G1" s="1620"/>
      <c r="H1" s="1620"/>
      <c r="I1" s="1620"/>
      <c r="J1" s="1620"/>
      <c r="K1" s="1423"/>
      <c r="L1" s="1423"/>
      <c r="M1" s="1423"/>
      <c r="N1" s="1423"/>
    </row>
    <row r="2" spans="1:14" s="1424" customFormat="1" ht="30.75" customHeight="1">
      <c r="A2" s="1621" t="s">
        <v>1279</v>
      </c>
      <c r="B2" s="1621"/>
      <c r="C2" s="1621"/>
      <c r="D2" s="1621"/>
      <c r="E2" s="1621"/>
      <c r="F2" s="1621"/>
      <c r="G2" s="1621"/>
      <c r="H2" s="1621"/>
      <c r="I2" s="1621"/>
      <c r="J2" s="1621"/>
      <c r="K2" s="1425"/>
      <c r="L2" s="1425"/>
      <c r="M2" s="1425"/>
      <c r="N2" s="1425"/>
    </row>
    <row r="3" spans="1:14" ht="22.5" customHeight="1">
      <c r="A3" s="1599" t="s">
        <v>2000</v>
      </c>
      <c r="B3" s="1599" t="s">
        <v>3279</v>
      </c>
      <c r="C3" s="1597" t="s">
        <v>3280</v>
      </c>
      <c r="D3" s="1595" t="s">
        <v>454</v>
      </c>
      <c r="E3" s="1601" t="s">
        <v>916</v>
      </c>
      <c r="F3" s="1602"/>
      <c r="G3" s="1603"/>
      <c r="H3" s="1601" t="s">
        <v>1720</v>
      </c>
      <c r="I3" s="1602"/>
      <c r="J3" s="1602"/>
      <c r="K3" s="1602"/>
      <c r="L3" s="1603"/>
      <c r="M3" s="848" t="s">
        <v>2792</v>
      </c>
      <c r="N3" s="1618" t="s">
        <v>2177</v>
      </c>
    </row>
    <row r="4" spans="1:14" s="703" customFormat="1" ht="15.75" customHeight="1">
      <c r="A4" s="1600"/>
      <c r="B4" s="1600"/>
      <c r="C4" s="1598"/>
      <c r="D4" s="1604"/>
      <c r="E4" s="702" t="s">
        <v>2979</v>
      </c>
      <c r="F4" s="702" t="s">
        <v>2779</v>
      </c>
      <c r="G4" s="702" t="s">
        <v>2780</v>
      </c>
      <c r="H4" s="702" t="s">
        <v>2781</v>
      </c>
      <c r="I4" s="702" t="s">
        <v>2782</v>
      </c>
      <c r="J4" s="702" t="s">
        <v>2783</v>
      </c>
      <c r="K4" s="702" t="s">
        <v>599</v>
      </c>
      <c r="L4" s="702" t="s">
        <v>600</v>
      </c>
      <c r="M4" s="849" t="s">
        <v>2784</v>
      </c>
      <c r="N4" s="1619"/>
    </row>
    <row r="5" spans="1:14" s="703" customFormat="1" ht="22.5" customHeight="1">
      <c r="A5" s="704" t="s">
        <v>2178</v>
      </c>
      <c r="B5" s="1161" t="s">
        <v>894</v>
      </c>
      <c r="C5" s="1094">
        <v>2.39</v>
      </c>
      <c r="D5" s="1094"/>
      <c r="E5" s="1094">
        <v>3</v>
      </c>
      <c r="F5" s="1095" t="s">
        <v>3184</v>
      </c>
      <c r="G5" s="1095" t="s">
        <v>3185</v>
      </c>
      <c r="H5" s="1095" t="s">
        <v>3187</v>
      </c>
      <c r="I5" s="1095" t="s">
        <v>3188</v>
      </c>
      <c r="J5" s="1095" t="s">
        <v>3189</v>
      </c>
      <c r="K5" s="1095" t="s">
        <v>3186</v>
      </c>
      <c r="L5" s="1095" t="s">
        <v>2783</v>
      </c>
      <c r="M5" s="1095">
        <v>3</v>
      </c>
      <c r="N5" s="1402" t="s">
        <v>1782</v>
      </c>
    </row>
    <row r="6" spans="1:14" s="703" customFormat="1" ht="22.5" customHeight="1">
      <c r="A6" s="706"/>
      <c r="B6" s="1479" t="s">
        <v>895</v>
      </c>
      <c r="C6" s="1152" t="s">
        <v>1627</v>
      </c>
      <c r="D6" s="1152"/>
      <c r="E6" s="1152">
        <v>100</v>
      </c>
      <c r="F6" s="1097" t="s">
        <v>1032</v>
      </c>
      <c r="G6" s="1097" t="s">
        <v>1032</v>
      </c>
      <c r="H6" s="1097" t="s">
        <v>3128</v>
      </c>
      <c r="I6" s="1097" t="s">
        <v>3129</v>
      </c>
      <c r="J6" s="1097" t="s">
        <v>3130</v>
      </c>
      <c r="K6" s="1097" t="s">
        <v>1040</v>
      </c>
      <c r="L6" s="1097" t="s">
        <v>1032</v>
      </c>
      <c r="M6" s="1097" t="s">
        <v>2783</v>
      </c>
      <c r="N6" s="1403" t="s">
        <v>3124</v>
      </c>
    </row>
    <row r="7" spans="1:14" s="703" customFormat="1" ht="22.5" customHeight="1">
      <c r="A7" s="706"/>
      <c r="B7" s="273" t="s">
        <v>896</v>
      </c>
      <c r="C7" s="1096">
        <v>0.76</v>
      </c>
      <c r="D7" s="1096"/>
      <c r="E7" s="1096">
        <v>0.8</v>
      </c>
      <c r="F7" s="1097" t="s">
        <v>2795</v>
      </c>
      <c r="G7" s="1097" t="s">
        <v>1040</v>
      </c>
      <c r="H7" s="1097" t="s">
        <v>2796</v>
      </c>
      <c r="I7" s="1097" t="s">
        <v>3129</v>
      </c>
      <c r="J7" s="1097" t="s">
        <v>328</v>
      </c>
      <c r="K7" s="1097" t="s">
        <v>3130</v>
      </c>
      <c r="L7" s="1097" t="s">
        <v>2795</v>
      </c>
      <c r="M7" s="1097" t="s">
        <v>2782</v>
      </c>
      <c r="N7" s="1403" t="s">
        <v>1782</v>
      </c>
    </row>
    <row r="8" spans="1:14" s="703" customFormat="1" ht="22.5" customHeight="1">
      <c r="A8" s="709"/>
      <c r="B8" s="365" t="s">
        <v>897</v>
      </c>
      <c r="C8" s="1052">
        <v>0.72</v>
      </c>
      <c r="D8" s="1052"/>
      <c r="E8" s="1031">
        <v>0.8</v>
      </c>
      <c r="F8" s="1032" t="s">
        <v>2795</v>
      </c>
      <c r="G8" s="1032" t="s">
        <v>1040</v>
      </c>
      <c r="H8" s="1032" t="s">
        <v>2796</v>
      </c>
      <c r="I8" s="1032" t="s">
        <v>3129</v>
      </c>
      <c r="J8" s="1032" t="s">
        <v>328</v>
      </c>
      <c r="K8" s="1032" t="s">
        <v>3130</v>
      </c>
      <c r="L8" s="1032" t="s">
        <v>2795</v>
      </c>
      <c r="M8" s="1032" t="s">
        <v>2782</v>
      </c>
      <c r="N8" s="1355" t="s">
        <v>442</v>
      </c>
    </row>
    <row r="9" spans="1:14" s="703" customFormat="1" ht="22.5" customHeight="1">
      <c r="A9" s="709"/>
      <c r="B9" s="1162" t="s">
        <v>898</v>
      </c>
      <c r="C9" s="1052"/>
      <c r="D9" s="1052"/>
      <c r="E9" s="1061" t="s">
        <v>2781</v>
      </c>
      <c r="F9" s="1032"/>
      <c r="G9" s="1032"/>
      <c r="H9" s="1032"/>
      <c r="I9" s="1032"/>
      <c r="J9" s="1032"/>
      <c r="K9" s="1032"/>
      <c r="L9" s="1032"/>
      <c r="M9" s="1032" t="s">
        <v>2782</v>
      </c>
      <c r="N9" s="1355"/>
    </row>
    <row r="10" spans="1:14" s="703" customFormat="1" ht="22.5" customHeight="1">
      <c r="A10" s="709"/>
      <c r="B10" s="1162" t="s">
        <v>83</v>
      </c>
      <c r="C10" s="1052"/>
      <c r="D10" s="1052"/>
      <c r="E10" s="1032"/>
      <c r="F10" s="1032"/>
      <c r="G10" s="1032"/>
      <c r="H10" s="1032"/>
      <c r="I10" s="1032"/>
      <c r="J10" s="1032"/>
      <c r="K10" s="1032"/>
      <c r="L10" s="1032"/>
      <c r="M10" s="1032"/>
      <c r="N10" s="1355"/>
    </row>
    <row r="11" spans="1:14" s="703" customFormat="1" ht="22.5" customHeight="1">
      <c r="A11" s="709"/>
      <c r="B11" s="1162" t="s">
        <v>2497</v>
      </c>
      <c r="C11" s="1052"/>
      <c r="D11" s="1052"/>
      <c r="E11" s="1032" t="s">
        <v>2781</v>
      </c>
      <c r="F11" s="1032"/>
      <c r="G11" s="1032"/>
      <c r="H11" s="1032"/>
      <c r="I11" s="1032"/>
      <c r="J11" s="1032"/>
      <c r="K11" s="1032"/>
      <c r="L11" s="1032"/>
      <c r="M11" s="1032" t="s">
        <v>2782</v>
      </c>
      <c r="N11" s="1355"/>
    </row>
    <row r="12" spans="1:14" s="703" customFormat="1" ht="22.5" customHeight="1">
      <c r="A12" s="709"/>
      <c r="B12" s="1162" t="s">
        <v>96</v>
      </c>
      <c r="C12" s="1052"/>
      <c r="D12" s="1052"/>
      <c r="E12" s="1032"/>
      <c r="F12" s="1032"/>
      <c r="G12" s="1032"/>
      <c r="H12" s="1032"/>
      <c r="I12" s="1032"/>
      <c r="J12" s="1032"/>
      <c r="K12" s="1032"/>
      <c r="L12" s="1032"/>
      <c r="M12" s="1032"/>
      <c r="N12" s="1355"/>
    </row>
    <row r="13" spans="1:14" s="703" customFormat="1" ht="22.5" customHeight="1">
      <c r="A13" s="709"/>
      <c r="B13" s="1162" t="s">
        <v>2498</v>
      </c>
      <c r="C13" s="1052"/>
      <c r="D13" s="1052"/>
      <c r="E13" s="1032" t="s">
        <v>2781</v>
      </c>
      <c r="F13" s="1032"/>
      <c r="G13" s="1032"/>
      <c r="H13" s="1032"/>
      <c r="I13" s="1032"/>
      <c r="J13" s="1032"/>
      <c r="K13" s="1032"/>
      <c r="L13" s="1032"/>
      <c r="M13" s="1032" t="s">
        <v>2782</v>
      </c>
      <c r="N13" s="1355"/>
    </row>
    <row r="14" spans="1:14" s="703" customFormat="1" ht="22.5" customHeight="1">
      <c r="A14" s="709"/>
      <c r="B14" s="1162" t="s">
        <v>97</v>
      </c>
      <c r="C14" s="1052"/>
      <c r="D14" s="1052"/>
      <c r="E14" s="1032"/>
      <c r="F14" s="1032"/>
      <c r="G14" s="1032"/>
      <c r="H14" s="1032"/>
      <c r="I14" s="1032"/>
      <c r="J14" s="1032"/>
      <c r="K14" s="1032"/>
      <c r="L14" s="1032"/>
      <c r="M14" s="1032"/>
      <c r="N14" s="1355"/>
    </row>
    <row r="15" spans="1:14" s="703" customFormat="1" ht="22.5" customHeight="1">
      <c r="A15" s="709"/>
      <c r="B15" s="1162" t="s">
        <v>98</v>
      </c>
      <c r="C15" s="1052"/>
      <c r="D15" s="1052"/>
      <c r="E15" s="1032" t="s">
        <v>2781</v>
      </c>
      <c r="F15" s="1032"/>
      <c r="G15" s="1032"/>
      <c r="H15" s="1032"/>
      <c r="I15" s="1032"/>
      <c r="J15" s="1032"/>
      <c r="K15" s="1032"/>
      <c r="L15" s="1032"/>
      <c r="M15" s="1032" t="s">
        <v>2782</v>
      </c>
      <c r="N15" s="1355"/>
    </row>
    <row r="16" spans="1:14" s="703" customFormat="1" ht="22.5" customHeight="1">
      <c r="A16" s="709"/>
      <c r="B16" s="1162" t="s">
        <v>99</v>
      </c>
      <c r="C16" s="1052"/>
      <c r="D16" s="1052"/>
      <c r="E16" s="1032"/>
      <c r="F16" s="1032"/>
      <c r="G16" s="1032"/>
      <c r="H16" s="1032"/>
      <c r="I16" s="1032"/>
      <c r="J16" s="1032"/>
      <c r="K16" s="1032"/>
      <c r="L16" s="1032"/>
      <c r="M16" s="1032"/>
      <c r="N16" s="1355"/>
    </row>
    <row r="17" spans="1:14" s="703" customFormat="1" ht="22.5" customHeight="1">
      <c r="A17" s="709"/>
      <c r="B17" s="329" t="s">
        <v>2499</v>
      </c>
      <c r="C17" s="1052"/>
      <c r="D17" s="1052"/>
      <c r="E17" s="1032" t="s">
        <v>101</v>
      </c>
      <c r="F17" s="1032" t="s">
        <v>102</v>
      </c>
      <c r="G17" s="1032" t="s">
        <v>103</v>
      </c>
      <c r="H17" s="1032" t="s">
        <v>1526</v>
      </c>
      <c r="I17" s="1032" t="s">
        <v>104</v>
      </c>
      <c r="J17" s="1032" t="s">
        <v>101</v>
      </c>
      <c r="K17" s="1032" t="s">
        <v>102</v>
      </c>
      <c r="L17" s="1032" t="s">
        <v>103</v>
      </c>
      <c r="M17" s="1032" t="s">
        <v>2781</v>
      </c>
      <c r="N17" s="1355" t="s">
        <v>1528</v>
      </c>
    </row>
    <row r="18" spans="1:14" s="703" customFormat="1" ht="22.5" customHeight="1">
      <c r="A18" s="709"/>
      <c r="B18" s="329" t="s">
        <v>100</v>
      </c>
      <c r="C18" s="1052"/>
      <c r="D18" s="1052"/>
      <c r="E18" s="1032"/>
      <c r="F18" s="1032"/>
      <c r="G18" s="1032"/>
      <c r="H18" s="1032"/>
      <c r="I18" s="1032"/>
      <c r="J18" s="1032"/>
      <c r="K18" s="1032"/>
      <c r="L18" s="1032"/>
      <c r="M18" s="1032"/>
      <c r="N18" s="1355"/>
    </row>
    <row r="19" spans="1:14" s="703" customFormat="1" ht="22.5" customHeight="1">
      <c r="A19" s="709"/>
      <c r="B19" s="329" t="s">
        <v>2500</v>
      </c>
      <c r="C19" s="1052"/>
      <c r="D19" s="1052"/>
      <c r="E19" s="1032" t="s">
        <v>600</v>
      </c>
      <c r="F19" s="1032" t="s">
        <v>600</v>
      </c>
      <c r="G19" s="1032" t="s">
        <v>600</v>
      </c>
      <c r="H19" s="1032" t="s">
        <v>2781</v>
      </c>
      <c r="I19" s="1032" t="s">
        <v>2782</v>
      </c>
      <c r="J19" s="1032" t="s">
        <v>2783</v>
      </c>
      <c r="K19" s="1032" t="s">
        <v>599</v>
      </c>
      <c r="L19" s="1032" t="s">
        <v>600</v>
      </c>
      <c r="M19" s="1032" t="s">
        <v>2781</v>
      </c>
      <c r="N19" s="1355" t="s">
        <v>1529</v>
      </c>
    </row>
    <row r="20" spans="1:14" s="703" customFormat="1" ht="22.5" customHeight="1">
      <c r="A20" s="709"/>
      <c r="B20" s="334" t="s">
        <v>1527</v>
      </c>
      <c r="C20" s="1144"/>
      <c r="D20" s="1144"/>
      <c r="E20" s="1087"/>
      <c r="F20" s="1087"/>
      <c r="G20" s="1087"/>
      <c r="H20" s="1087"/>
      <c r="I20" s="1087"/>
      <c r="J20" s="1087"/>
      <c r="K20" s="1087"/>
      <c r="L20" s="1087"/>
      <c r="M20" s="1087"/>
      <c r="N20" s="1146"/>
    </row>
    <row r="21" spans="1:14" s="703" customFormat="1" ht="22.5" customHeight="1">
      <c r="A21" s="716" t="s">
        <v>900</v>
      </c>
      <c r="B21" s="268" t="s">
        <v>2501</v>
      </c>
      <c r="C21" s="1126" t="s">
        <v>1545</v>
      </c>
      <c r="D21" s="1126"/>
      <c r="E21" s="1125" t="s">
        <v>450</v>
      </c>
      <c r="F21" s="1125" t="s">
        <v>451</v>
      </c>
      <c r="G21" s="1125" t="s">
        <v>452</v>
      </c>
      <c r="H21" s="1125" t="s">
        <v>599</v>
      </c>
      <c r="I21" s="1125" t="s">
        <v>2783</v>
      </c>
      <c r="J21" s="1125" t="s">
        <v>2782</v>
      </c>
      <c r="K21" s="1125" t="s">
        <v>2781</v>
      </c>
      <c r="L21" s="1125" t="s">
        <v>2740</v>
      </c>
      <c r="M21" s="1125" t="s">
        <v>2782</v>
      </c>
      <c r="N21" s="1405" t="s">
        <v>2185</v>
      </c>
    </row>
    <row r="22" spans="1:14" s="703" customFormat="1" ht="22.5" customHeight="1">
      <c r="A22" s="722"/>
      <c r="B22" s="1163" t="s">
        <v>2502</v>
      </c>
      <c r="C22" s="1058">
        <v>0.6</v>
      </c>
      <c r="D22" s="1058"/>
      <c r="E22" s="1098" t="s">
        <v>2800</v>
      </c>
      <c r="F22" s="1098" t="s">
        <v>2801</v>
      </c>
      <c r="G22" s="1098" t="s">
        <v>2802</v>
      </c>
      <c r="H22" s="1098" t="s">
        <v>2803</v>
      </c>
      <c r="I22" s="1098" t="s">
        <v>2804</v>
      </c>
      <c r="J22" s="1098" t="s">
        <v>2800</v>
      </c>
      <c r="K22" s="1098" t="s">
        <v>2801</v>
      </c>
      <c r="L22" s="1098" t="s">
        <v>2802</v>
      </c>
      <c r="M22" s="1098" t="s">
        <v>2782</v>
      </c>
      <c r="N22" s="1406" t="s">
        <v>421</v>
      </c>
    </row>
    <row r="23" spans="1:14" s="703" customFormat="1" ht="22.5" customHeight="1">
      <c r="A23" s="722"/>
      <c r="B23" s="1164" t="s">
        <v>2503</v>
      </c>
      <c r="C23" s="1055" t="s">
        <v>1316</v>
      </c>
      <c r="D23" s="1055"/>
      <c r="E23" s="1030">
        <v>3</v>
      </c>
      <c r="F23" s="1032" t="s">
        <v>2782</v>
      </c>
      <c r="G23" s="1032" t="s">
        <v>2781</v>
      </c>
      <c r="H23" s="1032" t="s">
        <v>600</v>
      </c>
      <c r="I23" s="1032" t="s">
        <v>599</v>
      </c>
      <c r="J23" s="1032" t="s">
        <v>2783</v>
      </c>
      <c r="K23" s="1032" t="s">
        <v>2782</v>
      </c>
      <c r="L23" s="1032" t="s">
        <v>2781</v>
      </c>
      <c r="M23" s="1032" t="s">
        <v>2782</v>
      </c>
      <c r="N23" s="1136" t="s">
        <v>2547</v>
      </c>
    </row>
    <row r="24" spans="1:14" s="703" customFormat="1" ht="22.5" customHeight="1">
      <c r="A24" s="722"/>
      <c r="B24" s="291" t="s">
        <v>2504</v>
      </c>
      <c r="C24" s="1063">
        <f>3/179*1000</f>
        <v>16.75977653631285</v>
      </c>
      <c r="D24" s="1063"/>
      <c r="E24" s="1039">
        <v>9</v>
      </c>
      <c r="F24" s="1032" t="s">
        <v>2811</v>
      </c>
      <c r="G24" s="1032" t="s">
        <v>2812</v>
      </c>
      <c r="H24" s="1032" t="s">
        <v>2810</v>
      </c>
      <c r="I24" s="1032" t="s">
        <v>2816</v>
      </c>
      <c r="J24" s="1032" t="s">
        <v>2815</v>
      </c>
      <c r="K24" s="1032" t="s">
        <v>2814</v>
      </c>
      <c r="L24" s="1032" t="s">
        <v>2813</v>
      </c>
      <c r="M24" s="1032" t="s">
        <v>2782</v>
      </c>
      <c r="N24" s="1136" t="s">
        <v>2332</v>
      </c>
    </row>
    <row r="25" spans="1:14" s="703" customFormat="1" ht="22.5" customHeight="1">
      <c r="A25" s="722"/>
      <c r="B25" s="291" t="s">
        <v>2505</v>
      </c>
      <c r="C25" s="1030"/>
      <c r="D25" s="1030"/>
      <c r="E25" s="1031" t="s">
        <v>2822</v>
      </c>
      <c r="F25" s="1032" t="s">
        <v>2818</v>
      </c>
      <c r="G25" s="1032" t="s">
        <v>2819</v>
      </c>
      <c r="H25" s="1032" t="s">
        <v>2826</v>
      </c>
      <c r="I25" s="1032" t="s">
        <v>2823</v>
      </c>
      <c r="J25" s="1032" t="s">
        <v>2814</v>
      </c>
      <c r="K25" s="1032" t="s">
        <v>2811</v>
      </c>
      <c r="L25" s="1032" t="s">
        <v>599</v>
      </c>
      <c r="M25" s="1032" t="s">
        <v>2782</v>
      </c>
      <c r="N25" s="1136" t="s">
        <v>2547</v>
      </c>
    </row>
    <row r="26" spans="1:14" s="703" customFormat="1" ht="22.5" customHeight="1">
      <c r="A26" s="722"/>
      <c r="B26" s="244" t="s">
        <v>1292</v>
      </c>
      <c r="C26" s="1030"/>
      <c r="D26" s="1030"/>
      <c r="E26" s="1031"/>
      <c r="F26" s="1032"/>
      <c r="G26" s="1032"/>
      <c r="H26" s="1032"/>
      <c r="I26" s="1032"/>
      <c r="J26" s="1032"/>
      <c r="K26" s="1032"/>
      <c r="L26" s="1032"/>
      <c r="M26" s="1032"/>
      <c r="N26" s="1136"/>
    </row>
    <row r="27" spans="1:14" s="703" customFormat="1" ht="22.5" customHeight="1">
      <c r="A27" s="724"/>
      <c r="B27" s="291" t="s">
        <v>2506</v>
      </c>
      <c r="C27" s="1039">
        <v>23</v>
      </c>
      <c r="D27" s="1039"/>
      <c r="E27" s="1039">
        <v>20</v>
      </c>
      <c r="F27" s="1032" t="s">
        <v>2816</v>
      </c>
      <c r="G27" s="1032" t="s">
        <v>2823</v>
      </c>
      <c r="H27" s="1032" t="s">
        <v>2824</v>
      </c>
      <c r="I27" s="1032" t="s">
        <v>2825</v>
      </c>
      <c r="J27" s="1032" t="s">
        <v>2826</v>
      </c>
      <c r="K27" s="1032" t="s">
        <v>2816</v>
      </c>
      <c r="L27" s="1032" t="s">
        <v>2823</v>
      </c>
      <c r="M27" s="1032" t="s">
        <v>2782</v>
      </c>
      <c r="N27" s="1136" t="s">
        <v>2332</v>
      </c>
    </row>
    <row r="28" spans="1:14" s="703" customFormat="1" ht="22.5" customHeight="1">
      <c r="A28" s="722"/>
      <c r="B28" s="291" t="s">
        <v>2507</v>
      </c>
      <c r="C28" s="1057"/>
      <c r="D28" s="1057"/>
      <c r="E28" s="1098" t="s">
        <v>3195</v>
      </c>
      <c r="F28" s="1098" t="s">
        <v>3196</v>
      </c>
      <c r="G28" s="1098" t="s">
        <v>3197</v>
      </c>
      <c r="H28" s="1098" t="s">
        <v>2812</v>
      </c>
      <c r="I28" s="1098" t="s">
        <v>3192</v>
      </c>
      <c r="J28" s="1098" t="s">
        <v>600</v>
      </c>
      <c r="K28" s="1098" t="s">
        <v>599</v>
      </c>
      <c r="L28" s="1098" t="s">
        <v>2783</v>
      </c>
      <c r="M28" s="1098" t="s">
        <v>2782</v>
      </c>
      <c r="N28" s="243" t="s">
        <v>442</v>
      </c>
    </row>
    <row r="29" spans="1:14" s="703" customFormat="1" ht="22.5" customHeight="1">
      <c r="A29" s="722"/>
      <c r="B29" s="1165" t="s">
        <v>1293</v>
      </c>
      <c r="C29" s="1127"/>
      <c r="D29" s="1127"/>
      <c r="E29" s="1121"/>
      <c r="F29" s="1121"/>
      <c r="G29" s="1121"/>
      <c r="H29" s="1121"/>
      <c r="I29" s="1121"/>
      <c r="J29" s="1121"/>
      <c r="K29" s="1121"/>
      <c r="L29" s="1121"/>
      <c r="M29" s="1121"/>
      <c r="N29" s="1116"/>
    </row>
    <row r="30" spans="1:14" s="703" customFormat="1" ht="22.5" customHeight="1">
      <c r="A30" s="746" t="s">
        <v>1280</v>
      </c>
      <c r="B30" s="1161" t="s">
        <v>2508</v>
      </c>
      <c r="C30" s="1094" t="s">
        <v>1627</v>
      </c>
      <c r="D30" s="1094"/>
      <c r="E30" s="1125" t="s">
        <v>600</v>
      </c>
      <c r="F30" s="1125" t="s">
        <v>600</v>
      </c>
      <c r="G30" s="1125" t="s">
        <v>600</v>
      </c>
      <c r="H30" s="1125" t="s">
        <v>2781</v>
      </c>
      <c r="I30" s="1125" t="s">
        <v>2782</v>
      </c>
      <c r="J30" s="1125" t="s">
        <v>2783</v>
      </c>
      <c r="K30" s="1125" t="s">
        <v>599</v>
      </c>
      <c r="L30" s="1125" t="s">
        <v>600</v>
      </c>
      <c r="M30" s="1125" t="s">
        <v>2781</v>
      </c>
      <c r="N30" s="1407" t="s">
        <v>555</v>
      </c>
    </row>
    <row r="31" spans="1:14" s="703" customFormat="1" ht="22.5" customHeight="1">
      <c r="A31" s="731" t="s">
        <v>1281</v>
      </c>
      <c r="B31" s="1166" t="s">
        <v>2509</v>
      </c>
      <c r="C31" s="1100">
        <v>32</v>
      </c>
      <c r="D31" s="1100"/>
      <c r="E31" s="1100" t="s">
        <v>1043</v>
      </c>
      <c r="F31" s="1100" t="s">
        <v>2841</v>
      </c>
      <c r="G31" s="1100" t="s">
        <v>1041</v>
      </c>
      <c r="H31" s="1100" t="s">
        <v>2844</v>
      </c>
      <c r="I31" s="1100" t="s">
        <v>2836</v>
      </c>
      <c r="J31" s="1100" t="s">
        <v>1043</v>
      </c>
      <c r="K31" s="1100" t="s">
        <v>2841</v>
      </c>
      <c r="L31" s="1100" t="s">
        <v>1041</v>
      </c>
      <c r="M31" s="1100" t="s">
        <v>2781</v>
      </c>
      <c r="N31" s="1146" t="s">
        <v>924</v>
      </c>
    </row>
    <row r="32" spans="1:14" s="703" customFormat="1" ht="22.5" customHeight="1">
      <c r="A32" s="746" t="s">
        <v>3121</v>
      </c>
      <c r="B32" s="268" t="s">
        <v>2510</v>
      </c>
      <c r="C32" s="1124">
        <v>0.64</v>
      </c>
      <c r="D32" s="1124"/>
      <c r="E32" s="1108" t="s">
        <v>2800</v>
      </c>
      <c r="F32" s="1108" t="s">
        <v>2801</v>
      </c>
      <c r="G32" s="1108" t="s">
        <v>2802</v>
      </c>
      <c r="H32" s="1108" t="s">
        <v>2803</v>
      </c>
      <c r="I32" s="1108" t="s">
        <v>2804</v>
      </c>
      <c r="J32" s="1108" t="s">
        <v>2800</v>
      </c>
      <c r="K32" s="1108" t="s">
        <v>2801</v>
      </c>
      <c r="L32" s="1108" t="s">
        <v>2802</v>
      </c>
      <c r="M32" s="1108" t="s">
        <v>2782</v>
      </c>
      <c r="N32" s="270" t="s">
        <v>2547</v>
      </c>
    </row>
    <row r="33" spans="1:14" s="703" customFormat="1" ht="22.5" customHeight="1">
      <c r="A33" s="724"/>
      <c r="B33" s="291" t="s">
        <v>1351</v>
      </c>
      <c r="C33" s="1067"/>
      <c r="D33" s="1067"/>
      <c r="E33" s="1032"/>
      <c r="F33" s="1032"/>
      <c r="G33" s="1032"/>
      <c r="H33" s="1032"/>
      <c r="I33" s="1032"/>
      <c r="J33" s="1032"/>
      <c r="K33" s="1032"/>
      <c r="L33" s="1032"/>
      <c r="M33" s="1032"/>
      <c r="N33" s="349"/>
    </row>
    <row r="34" spans="1:14" s="703" customFormat="1" ht="21" customHeight="1">
      <c r="A34" s="709"/>
      <c r="B34" s="291" t="s">
        <v>2511</v>
      </c>
      <c r="C34" s="1055">
        <v>0.0109</v>
      </c>
      <c r="D34" s="1055"/>
      <c r="E34" s="1030">
        <v>1</v>
      </c>
      <c r="F34" s="1032" t="s">
        <v>2857</v>
      </c>
      <c r="G34" s="1032" t="s">
        <v>2858</v>
      </c>
      <c r="H34" s="1032" t="s">
        <v>2806</v>
      </c>
      <c r="I34" s="1032" t="s">
        <v>2859</v>
      </c>
      <c r="J34" s="1032" t="s">
        <v>2781</v>
      </c>
      <c r="K34" s="1032" t="s">
        <v>2849</v>
      </c>
      <c r="L34" s="1032" t="s">
        <v>2805</v>
      </c>
      <c r="M34" s="1032" t="s">
        <v>2782</v>
      </c>
      <c r="N34" s="349" t="s">
        <v>2547</v>
      </c>
    </row>
    <row r="35" spans="1:14" s="703" customFormat="1" ht="22.5" customHeight="1">
      <c r="A35" s="724"/>
      <c r="B35" s="244" t="s">
        <v>2512</v>
      </c>
      <c r="C35" s="1030">
        <v>100</v>
      </c>
      <c r="D35" s="1030"/>
      <c r="E35" s="1032" t="s">
        <v>1032</v>
      </c>
      <c r="F35" s="1032" t="s">
        <v>1032</v>
      </c>
      <c r="G35" s="1032" t="s">
        <v>1032</v>
      </c>
      <c r="H35" s="1032" t="s">
        <v>3130</v>
      </c>
      <c r="I35" s="1032" t="s">
        <v>2795</v>
      </c>
      <c r="J35" s="1032" t="s">
        <v>1040</v>
      </c>
      <c r="K35" s="1032" t="s">
        <v>325</v>
      </c>
      <c r="L35" s="1032" t="s">
        <v>1032</v>
      </c>
      <c r="M35" s="1032" t="s">
        <v>2782</v>
      </c>
      <c r="N35" s="1136" t="s">
        <v>2547</v>
      </c>
    </row>
    <row r="36" spans="1:14" s="703" customFormat="1" ht="22.5" customHeight="1">
      <c r="A36" s="709"/>
      <c r="B36" s="291" t="s">
        <v>2513</v>
      </c>
      <c r="C36" s="1043">
        <v>1.63</v>
      </c>
      <c r="D36" s="1043"/>
      <c r="E36" s="1030">
        <v>1.53</v>
      </c>
      <c r="F36" s="1032" t="s">
        <v>2781</v>
      </c>
      <c r="G36" s="1032" t="s">
        <v>2740</v>
      </c>
      <c r="H36" s="1032" t="s">
        <v>3148</v>
      </c>
      <c r="I36" s="1032" t="s">
        <v>2782</v>
      </c>
      <c r="J36" s="1032" t="s">
        <v>3147</v>
      </c>
      <c r="K36" s="1032" t="s">
        <v>2781</v>
      </c>
      <c r="L36" s="1032" t="s">
        <v>2800</v>
      </c>
      <c r="M36" s="1032" t="s">
        <v>2783</v>
      </c>
      <c r="N36" s="1420" t="s">
        <v>555</v>
      </c>
    </row>
    <row r="37" spans="1:14" s="703" customFormat="1" ht="22.5" customHeight="1">
      <c r="A37" s="724"/>
      <c r="B37" s="1167" t="s">
        <v>2514</v>
      </c>
      <c r="C37" s="1100" t="s">
        <v>3151</v>
      </c>
      <c r="D37" s="1100"/>
      <c r="E37" s="1111" t="s">
        <v>3150</v>
      </c>
      <c r="F37" s="1112" t="s">
        <v>2820</v>
      </c>
      <c r="G37" s="1112" t="s">
        <v>428</v>
      </c>
      <c r="H37" s="1112" t="s">
        <v>2827</v>
      </c>
      <c r="I37" s="1112" t="s">
        <v>2813</v>
      </c>
      <c r="J37" s="1112" t="s">
        <v>2811</v>
      </c>
      <c r="K37" s="1112" t="s">
        <v>2812</v>
      </c>
      <c r="L37" s="1112" t="s">
        <v>3192</v>
      </c>
      <c r="M37" s="1112" t="s">
        <v>2782</v>
      </c>
      <c r="N37" s="1410" t="s">
        <v>2335</v>
      </c>
    </row>
    <row r="38" spans="1:14" s="703" customFormat="1" ht="22.5" customHeight="1">
      <c r="A38" s="724"/>
      <c r="B38" s="1168" t="s">
        <v>2515</v>
      </c>
      <c r="C38" s="740"/>
      <c r="D38" s="740"/>
      <c r="E38" s="484">
        <v>1</v>
      </c>
      <c r="F38" s="486"/>
      <c r="G38" s="486"/>
      <c r="H38" s="486"/>
      <c r="I38" s="486"/>
      <c r="J38" s="486"/>
      <c r="K38" s="486"/>
      <c r="L38" s="486"/>
      <c r="M38" s="486" t="s">
        <v>2782</v>
      </c>
      <c r="N38" s="1421"/>
    </row>
    <row r="39" spans="1:14" s="703" customFormat="1" ht="22.5" customHeight="1">
      <c r="A39" s="724"/>
      <c r="B39" s="1169" t="s">
        <v>2516</v>
      </c>
      <c r="C39" s="740"/>
      <c r="D39" s="740"/>
      <c r="E39" s="484"/>
      <c r="F39" s="486"/>
      <c r="G39" s="486"/>
      <c r="H39" s="486"/>
      <c r="I39" s="486"/>
      <c r="J39" s="486"/>
      <c r="K39" s="486"/>
      <c r="L39" s="486"/>
      <c r="M39" s="486" t="s">
        <v>2781</v>
      </c>
      <c r="N39" s="1421"/>
    </row>
    <row r="40" spans="1:14" s="703" customFormat="1" ht="22.5" customHeight="1">
      <c r="A40" s="724"/>
      <c r="B40" s="1169" t="s">
        <v>1530</v>
      </c>
      <c r="C40" s="740"/>
      <c r="D40" s="740"/>
      <c r="E40" s="484"/>
      <c r="F40" s="486"/>
      <c r="G40" s="486"/>
      <c r="H40" s="486"/>
      <c r="I40" s="486"/>
      <c r="J40" s="486"/>
      <c r="K40" s="486"/>
      <c r="L40" s="486"/>
      <c r="M40" s="486"/>
      <c r="N40" s="1421"/>
    </row>
    <row r="41" spans="1:14" s="703" customFormat="1" ht="22.5" customHeight="1">
      <c r="A41" s="724"/>
      <c r="B41" s="1170" t="s">
        <v>2517</v>
      </c>
      <c r="C41" s="740"/>
      <c r="D41" s="740"/>
      <c r="E41" s="484">
        <v>5</v>
      </c>
      <c r="F41" s="486" t="s">
        <v>600</v>
      </c>
      <c r="G41" s="486" t="s">
        <v>600</v>
      </c>
      <c r="H41" s="486" t="s">
        <v>2781</v>
      </c>
      <c r="I41" s="486" t="s">
        <v>2782</v>
      </c>
      <c r="J41" s="486" t="s">
        <v>2783</v>
      </c>
      <c r="K41" s="486" t="s">
        <v>599</v>
      </c>
      <c r="L41" s="486" t="s">
        <v>600</v>
      </c>
      <c r="M41" s="486" t="s">
        <v>2781</v>
      </c>
      <c r="N41" s="1421"/>
    </row>
    <row r="42" spans="1:14" s="703" customFormat="1" ht="22.5" customHeight="1">
      <c r="A42" s="724"/>
      <c r="B42" s="1171" t="s">
        <v>89</v>
      </c>
      <c r="C42" s="740"/>
      <c r="D42" s="740"/>
      <c r="E42" s="484"/>
      <c r="F42" s="486"/>
      <c r="G42" s="486"/>
      <c r="H42" s="486"/>
      <c r="I42" s="486"/>
      <c r="J42" s="486"/>
      <c r="K42" s="486"/>
      <c r="L42" s="486"/>
      <c r="M42" s="486"/>
      <c r="N42" s="1421"/>
    </row>
    <row r="43" spans="1:14" s="703" customFormat="1" ht="22.5" customHeight="1">
      <c r="A43" s="724"/>
      <c r="B43" s="1171" t="s">
        <v>2518</v>
      </c>
      <c r="C43" s="740"/>
      <c r="D43" s="740"/>
      <c r="E43" s="484">
        <v>3</v>
      </c>
      <c r="F43" s="486" t="s">
        <v>599</v>
      </c>
      <c r="G43" s="486" t="s">
        <v>600</v>
      </c>
      <c r="H43" s="486" t="s">
        <v>2781</v>
      </c>
      <c r="I43" s="486" t="s">
        <v>2782</v>
      </c>
      <c r="J43" s="486" t="s">
        <v>2783</v>
      </c>
      <c r="K43" s="486" t="s">
        <v>599</v>
      </c>
      <c r="L43" s="486" t="s">
        <v>600</v>
      </c>
      <c r="M43" s="486" t="s">
        <v>2781</v>
      </c>
      <c r="N43" s="1421"/>
    </row>
    <row r="44" spans="1:14" s="703" customFormat="1" ht="22.5" customHeight="1">
      <c r="A44" s="724"/>
      <c r="B44" s="1172" t="s">
        <v>1531</v>
      </c>
      <c r="C44" s="740"/>
      <c r="D44" s="740"/>
      <c r="E44" s="484"/>
      <c r="F44" s="486"/>
      <c r="G44" s="486"/>
      <c r="H44" s="486"/>
      <c r="I44" s="486"/>
      <c r="J44" s="486"/>
      <c r="K44" s="486"/>
      <c r="L44" s="486"/>
      <c r="M44" s="486"/>
      <c r="N44" s="1421"/>
    </row>
    <row r="45" spans="1:14" s="703" customFormat="1" ht="22.5" customHeight="1">
      <c r="A45" s="724"/>
      <c r="B45" s="1171" t="s">
        <v>2519</v>
      </c>
      <c r="C45" s="740"/>
      <c r="D45" s="740"/>
      <c r="E45" s="484">
        <v>3</v>
      </c>
      <c r="F45" s="486" t="s">
        <v>599</v>
      </c>
      <c r="G45" s="486" t="s">
        <v>600</v>
      </c>
      <c r="H45" s="486" t="s">
        <v>2781</v>
      </c>
      <c r="I45" s="486" t="s">
        <v>2782</v>
      </c>
      <c r="J45" s="486" t="s">
        <v>2783</v>
      </c>
      <c r="K45" s="486" t="s">
        <v>599</v>
      </c>
      <c r="L45" s="486" t="s">
        <v>600</v>
      </c>
      <c r="M45" s="486" t="s">
        <v>2781</v>
      </c>
      <c r="N45" s="1421"/>
    </row>
    <row r="46" spans="1:14" s="703" customFormat="1" ht="22.5" customHeight="1">
      <c r="A46" s="724"/>
      <c r="B46" s="1171" t="s">
        <v>86</v>
      </c>
      <c r="C46" s="740"/>
      <c r="D46" s="740"/>
      <c r="E46" s="484"/>
      <c r="F46" s="486"/>
      <c r="G46" s="486"/>
      <c r="H46" s="486"/>
      <c r="I46" s="486"/>
      <c r="J46" s="486"/>
      <c r="K46" s="486"/>
      <c r="L46" s="486"/>
      <c r="M46" s="486"/>
      <c r="N46" s="1421"/>
    </row>
    <row r="47" spans="1:14" s="703" customFormat="1" ht="22.5" customHeight="1">
      <c r="A47" s="724"/>
      <c r="B47" s="1171" t="s">
        <v>2520</v>
      </c>
      <c r="C47" s="740"/>
      <c r="D47" s="740"/>
      <c r="E47" s="484">
        <v>1</v>
      </c>
      <c r="F47" s="486" t="s">
        <v>2781</v>
      </c>
      <c r="G47" s="486" t="s">
        <v>2781</v>
      </c>
      <c r="H47" s="486" t="s">
        <v>1005</v>
      </c>
      <c r="I47" s="486"/>
      <c r="J47" s="486"/>
      <c r="K47" s="486"/>
      <c r="L47" s="486" t="s">
        <v>1004</v>
      </c>
      <c r="M47" s="486" t="s">
        <v>2783</v>
      </c>
      <c r="N47" s="1421"/>
    </row>
    <row r="48" spans="1:14" s="703" customFormat="1" ht="22.5" customHeight="1">
      <c r="A48" s="724"/>
      <c r="B48" s="1171" t="s">
        <v>87</v>
      </c>
      <c r="C48" s="740"/>
      <c r="D48" s="740"/>
      <c r="E48" s="484"/>
      <c r="F48" s="486"/>
      <c r="G48" s="486"/>
      <c r="H48" s="486"/>
      <c r="I48" s="486"/>
      <c r="J48" s="486"/>
      <c r="K48" s="486"/>
      <c r="L48" s="486"/>
      <c r="M48" s="486"/>
      <c r="N48" s="1421"/>
    </row>
    <row r="49" spans="1:14" s="703" customFormat="1" ht="22.5" customHeight="1">
      <c r="A49" s="731"/>
      <c r="B49" s="1171" t="s">
        <v>2521</v>
      </c>
      <c r="C49" s="740"/>
      <c r="D49" s="740"/>
      <c r="E49" s="484">
        <v>5</v>
      </c>
      <c r="F49" s="486" t="s">
        <v>600</v>
      </c>
      <c r="G49" s="486" t="s">
        <v>600</v>
      </c>
      <c r="H49" s="486" t="s">
        <v>2781</v>
      </c>
      <c r="I49" s="486" t="s">
        <v>2782</v>
      </c>
      <c r="J49" s="486" t="s">
        <v>2783</v>
      </c>
      <c r="K49" s="486" t="s">
        <v>599</v>
      </c>
      <c r="L49" s="486" t="s">
        <v>600</v>
      </c>
      <c r="M49" s="486" t="s">
        <v>2781</v>
      </c>
      <c r="N49" s="1421"/>
    </row>
    <row r="50" spans="1:14" s="703" customFormat="1" ht="22.5" customHeight="1">
      <c r="A50" s="735" t="s">
        <v>1282</v>
      </c>
      <c r="B50" s="268" t="s">
        <v>2522</v>
      </c>
      <c r="C50" s="1119" t="s">
        <v>1627</v>
      </c>
      <c r="D50" s="1119"/>
      <c r="E50" s="1119">
        <v>70</v>
      </c>
      <c r="F50" s="1108" t="s">
        <v>328</v>
      </c>
      <c r="G50" s="1108" t="s">
        <v>3130</v>
      </c>
      <c r="H50" s="1108" t="s">
        <v>1041</v>
      </c>
      <c r="I50" s="1108" t="s">
        <v>3128</v>
      </c>
      <c r="J50" s="1108" t="s">
        <v>3129</v>
      </c>
      <c r="K50" s="1108" t="s">
        <v>3130</v>
      </c>
      <c r="L50" s="1108" t="s">
        <v>1040</v>
      </c>
      <c r="M50" s="1108" t="s">
        <v>2781</v>
      </c>
      <c r="N50" s="1405" t="s">
        <v>2547</v>
      </c>
    </row>
    <row r="51" spans="1:14" s="703" customFormat="1" ht="22.5" customHeight="1">
      <c r="A51" s="736" t="s">
        <v>1283</v>
      </c>
      <c r="B51" s="244" t="s">
        <v>1294</v>
      </c>
      <c r="C51" s="1030"/>
      <c r="D51" s="1030"/>
      <c r="E51" s="1030"/>
      <c r="F51" s="1032"/>
      <c r="G51" s="1032"/>
      <c r="H51" s="1032"/>
      <c r="I51" s="1032"/>
      <c r="J51" s="1032"/>
      <c r="K51" s="1032"/>
      <c r="L51" s="1032"/>
      <c r="M51" s="1032"/>
      <c r="N51" s="1136"/>
    </row>
    <row r="52" spans="1:14" s="703" customFormat="1" ht="22.5" customHeight="1">
      <c r="A52" s="731"/>
      <c r="B52" s="291" t="s">
        <v>2523</v>
      </c>
      <c r="C52" s="1038">
        <v>24.94</v>
      </c>
      <c r="D52" s="1038"/>
      <c r="E52" s="1030">
        <v>55</v>
      </c>
      <c r="F52" s="1032" t="s">
        <v>3128</v>
      </c>
      <c r="G52" s="1032" t="s">
        <v>2796</v>
      </c>
      <c r="H52" s="1032" t="s">
        <v>2841</v>
      </c>
      <c r="I52" s="1032" t="s">
        <v>1041</v>
      </c>
      <c r="J52" s="1032" t="s">
        <v>2842</v>
      </c>
      <c r="K52" s="1032" t="s">
        <v>3128</v>
      </c>
      <c r="L52" s="1032" t="s">
        <v>2796</v>
      </c>
      <c r="M52" s="1032" t="s">
        <v>2781</v>
      </c>
      <c r="N52" s="1136" t="s">
        <v>2547</v>
      </c>
    </row>
    <row r="53" spans="1:14" s="703" customFormat="1" ht="22.5" customHeight="1">
      <c r="A53" s="1118" t="s">
        <v>1284</v>
      </c>
      <c r="B53" s="1173" t="s">
        <v>2524</v>
      </c>
      <c r="C53" s="1119" t="s">
        <v>1627</v>
      </c>
      <c r="D53" s="1119"/>
      <c r="E53" s="1120">
        <v>0.8</v>
      </c>
      <c r="F53" s="1108" t="s">
        <v>2795</v>
      </c>
      <c r="G53" s="1108" t="s">
        <v>1040</v>
      </c>
      <c r="H53" s="1108" t="s">
        <v>3129</v>
      </c>
      <c r="I53" s="1108" t="s">
        <v>328</v>
      </c>
      <c r="J53" s="1108" t="s">
        <v>3130</v>
      </c>
      <c r="K53" s="1108" t="s">
        <v>2795</v>
      </c>
      <c r="L53" s="1108" t="s">
        <v>1040</v>
      </c>
      <c r="M53" s="1108" t="s">
        <v>2781</v>
      </c>
      <c r="N53" s="1396" t="s">
        <v>555</v>
      </c>
    </row>
    <row r="54" spans="1:14" s="703" customFormat="1" ht="22.5" customHeight="1">
      <c r="A54" s="736" t="s">
        <v>1285</v>
      </c>
      <c r="B54" s="1174" t="s">
        <v>2525</v>
      </c>
      <c r="C54" s="1099" t="s">
        <v>3130</v>
      </c>
      <c r="D54" s="1099"/>
      <c r="E54" s="1098" t="s">
        <v>1040</v>
      </c>
      <c r="F54" s="1098" t="s">
        <v>325</v>
      </c>
      <c r="G54" s="1098" t="s">
        <v>1032</v>
      </c>
      <c r="H54" s="1098" t="s">
        <v>3130</v>
      </c>
      <c r="I54" s="1098" t="s">
        <v>2795</v>
      </c>
      <c r="J54" s="1098" t="s">
        <v>1040</v>
      </c>
      <c r="K54" s="1098" t="s">
        <v>325</v>
      </c>
      <c r="L54" s="1098" t="s">
        <v>1032</v>
      </c>
      <c r="M54" s="1098" t="s">
        <v>2781</v>
      </c>
      <c r="N54" s="1354" t="s">
        <v>555</v>
      </c>
    </row>
    <row r="55" spans="1:14" ht="22.5" customHeight="1">
      <c r="A55" s="1153"/>
      <c r="B55" s="364" t="s">
        <v>2526</v>
      </c>
      <c r="C55" s="1154"/>
      <c r="D55" s="1154"/>
      <c r="E55" s="1154" t="s">
        <v>600</v>
      </c>
      <c r="F55" s="1154" t="s">
        <v>600</v>
      </c>
      <c r="G55" s="1154" t="s">
        <v>600</v>
      </c>
      <c r="H55" s="1154" t="s">
        <v>2781</v>
      </c>
      <c r="I55" s="1154" t="s">
        <v>2782</v>
      </c>
      <c r="J55" s="1154" t="s">
        <v>2783</v>
      </c>
      <c r="K55" s="1154" t="s">
        <v>599</v>
      </c>
      <c r="L55" s="1154" t="s">
        <v>600</v>
      </c>
      <c r="M55" s="1154" t="s">
        <v>2781</v>
      </c>
      <c r="N55" s="1344"/>
    </row>
    <row r="56" spans="1:14" ht="22.5" customHeight="1">
      <c r="A56" s="1153"/>
      <c r="B56" s="364" t="s">
        <v>95</v>
      </c>
      <c r="C56" s="1154"/>
      <c r="D56" s="1154"/>
      <c r="E56" s="1154"/>
      <c r="F56" s="1154"/>
      <c r="G56" s="1154"/>
      <c r="H56" s="1154"/>
      <c r="I56" s="1154"/>
      <c r="J56" s="1154"/>
      <c r="K56" s="1154"/>
      <c r="L56" s="1154"/>
      <c r="M56" s="1154"/>
      <c r="N56" s="1344"/>
    </row>
    <row r="57" spans="1:14" ht="22.5" customHeight="1">
      <c r="A57" s="1153"/>
      <c r="B57" s="364" t="s">
        <v>2527</v>
      </c>
      <c r="C57" s="1154"/>
      <c r="D57" s="1154"/>
      <c r="E57" s="1154" t="s">
        <v>599</v>
      </c>
      <c r="F57" s="1154" t="s">
        <v>599</v>
      </c>
      <c r="G57" s="1154" t="s">
        <v>600</v>
      </c>
      <c r="H57" s="1154" t="s">
        <v>2783</v>
      </c>
      <c r="I57" s="1154"/>
      <c r="J57" s="1154" t="s">
        <v>599</v>
      </c>
      <c r="K57" s="1154"/>
      <c r="L57" s="1154" t="s">
        <v>600</v>
      </c>
      <c r="M57" s="1154" t="s">
        <v>2783</v>
      </c>
      <c r="N57" s="1344"/>
    </row>
    <row r="58" spans="1:14" s="703" customFormat="1" ht="22.5" customHeight="1">
      <c r="A58" s="724"/>
      <c r="B58" s="364" t="s">
        <v>84</v>
      </c>
      <c r="C58" s="1099"/>
      <c r="D58" s="1099"/>
      <c r="E58" s="1156"/>
      <c r="F58" s="1156"/>
      <c r="G58" s="1156"/>
      <c r="H58" s="1156"/>
      <c r="I58" s="1156"/>
      <c r="J58" s="1156"/>
      <c r="K58" s="1156"/>
      <c r="L58" s="1156"/>
      <c r="M58" s="1156"/>
      <c r="N58" s="243"/>
    </row>
    <row r="59" spans="1:14" s="703" customFormat="1" ht="22.5" customHeight="1">
      <c r="A59" s="724"/>
      <c r="B59" s="364" t="s">
        <v>2528</v>
      </c>
      <c r="C59" s="1099"/>
      <c r="D59" s="1099"/>
      <c r="E59" s="1156" t="s">
        <v>2795</v>
      </c>
      <c r="F59" s="1156" t="s">
        <v>2795</v>
      </c>
      <c r="G59" s="1156" t="s">
        <v>1532</v>
      </c>
      <c r="H59" s="1156" t="s">
        <v>2862</v>
      </c>
      <c r="I59" s="1156" t="s">
        <v>1533</v>
      </c>
      <c r="J59" s="1156" t="s">
        <v>2795</v>
      </c>
      <c r="K59" s="1156" t="s">
        <v>1534</v>
      </c>
      <c r="L59" s="1156" t="s">
        <v>2860</v>
      </c>
      <c r="M59" s="1156" t="s">
        <v>2783</v>
      </c>
      <c r="N59" s="243"/>
    </row>
    <row r="60" spans="1:14" s="703" customFormat="1" ht="22.5" customHeight="1">
      <c r="A60" s="731"/>
      <c r="B60" s="1175" t="s">
        <v>85</v>
      </c>
      <c r="C60" s="1100"/>
      <c r="D60" s="1100"/>
      <c r="E60" s="1117"/>
      <c r="F60" s="1117"/>
      <c r="G60" s="1117"/>
      <c r="H60" s="1117"/>
      <c r="I60" s="1117"/>
      <c r="J60" s="1117"/>
      <c r="K60" s="1117"/>
      <c r="L60" s="1117"/>
      <c r="M60" s="1117"/>
      <c r="N60" s="1116"/>
    </row>
    <row r="61" spans="1:14" s="703" customFormat="1" ht="22.5" customHeight="1">
      <c r="A61" s="746" t="s">
        <v>1286</v>
      </c>
      <c r="B61" s="1173" t="s">
        <v>2529</v>
      </c>
      <c r="C61" s="1104" t="s">
        <v>1627</v>
      </c>
      <c r="D61" s="1104"/>
      <c r="E61" s="1104" t="s">
        <v>3130</v>
      </c>
      <c r="F61" s="1104" t="s">
        <v>2795</v>
      </c>
      <c r="G61" s="1104" t="s">
        <v>1040</v>
      </c>
      <c r="H61" s="1104" t="s">
        <v>3129</v>
      </c>
      <c r="I61" s="1104" t="s">
        <v>328</v>
      </c>
      <c r="J61" s="1104" t="s">
        <v>3130</v>
      </c>
      <c r="K61" s="1104" t="s">
        <v>2795</v>
      </c>
      <c r="L61" s="1104" t="s">
        <v>1040</v>
      </c>
      <c r="M61" s="1104" t="s">
        <v>599</v>
      </c>
      <c r="N61" s="1398" t="s">
        <v>2123</v>
      </c>
    </row>
    <row r="62" spans="1:14" s="703" customFormat="1" ht="23.25" customHeight="1">
      <c r="A62" s="963" t="s">
        <v>490</v>
      </c>
      <c r="B62" s="1174" t="s">
        <v>2530</v>
      </c>
      <c r="C62" s="1099" t="s">
        <v>1627</v>
      </c>
      <c r="D62" s="1099"/>
      <c r="E62" s="1098" t="s">
        <v>2800</v>
      </c>
      <c r="F62" s="1098" t="s">
        <v>2802</v>
      </c>
      <c r="G62" s="1098" t="s">
        <v>1488</v>
      </c>
      <c r="H62" s="1098" t="s">
        <v>2849</v>
      </c>
      <c r="I62" s="1098" t="s">
        <v>2803</v>
      </c>
      <c r="J62" s="1098" t="s">
        <v>2800</v>
      </c>
      <c r="K62" s="1098" t="s">
        <v>2802</v>
      </c>
      <c r="L62" s="1098" t="s">
        <v>1488</v>
      </c>
      <c r="M62" s="1098" t="s">
        <v>599</v>
      </c>
      <c r="N62" s="1355" t="s">
        <v>3112</v>
      </c>
    </row>
    <row r="63" spans="1:14" s="703" customFormat="1" ht="22.5" customHeight="1">
      <c r="A63" s="724"/>
      <c r="B63" s="388" t="s">
        <v>2531</v>
      </c>
      <c r="C63" s="1100"/>
      <c r="D63" s="1100"/>
      <c r="E63" s="1117" t="s">
        <v>1032</v>
      </c>
      <c r="F63" s="1117" t="s">
        <v>1032</v>
      </c>
      <c r="G63" s="1117" t="s">
        <v>1032</v>
      </c>
      <c r="H63" s="1117" t="s">
        <v>1041</v>
      </c>
      <c r="I63" s="1117" t="s">
        <v>3132</v>
      </c>
      <c r="J63" s="1117" t="s">
        <v>328</v>
      </c>
      <c r="K63" s="1117" t="s">
        <v>3091</v>
      </c>
      <c r="L63" s="1117" t="s">
        <v>1032</v>
      </c>
      <c r="M63" s="1117" t="s">
        <v>599</v>
      </c>
      <c r="N63" s="1116" t="s">
        <v>439</v>
      </c>
    </row>
    <row r="64" spans="1:14" s="703" customFormat="1" ht="22.5" customHeight="1">
      <c r="A64" s="1101" t="s">
        <v>1288</v>
      </c>
      <c r="B64" s="1176" t="s">
        <v>2532</v>
      </c>
      <c r="C64" s="1125" t="s">
        <v>1627</v>
      </c>
      <c r="D64" s="1113"/>
      <c r="E64" s="1007" t="s">
        <v>3128</v>
      </c>
      <c r="F64" s="1007" t="s">
        <v>3130</v>
      </c>
      <c r="G64" s="1007" t="s">
        <v>1032</v>
      </c>
      <c r="H64" s="1007" t="s">
        <v>1043</v>
      </c>
      <c r="I64" s="1007" t="s">
        <v>1041</v>
      </c>
      <c r="J64" s="1007" t="s">
        <v>3128</v>
      </c>
      <c r="K64" s="1007" t="s">
        <v>3129</v>
      </c>
      <c r="L64" s="1007" t="s">
        <v>3130</v>
      </c>
      <c r="M64" s="1007" t="s">
        <v>2783</v>
      </c>
      <c r="N64" s="1405" t="s">
        <v>593</v>
      </c>
    </row>
    <row r="65" spans="1:14" s="703" customFormat="1" ht="22.5" customHeight="1">
      <c r="A65" s="736" t="s">
        <v>1287</v>
      </c>
      <c r="B65" s="273" t="s">
        <v>2533</v>
      </c>
      <c r="C65" s="1074">
        <v>-0.18</v>
      </c>
      <c r="D65" s="1074"/>
      <c r="E65" s="254">
        <v>15</v>
      </c>
      <c r="F65" s="1157" t="s">
        <v>3159</v>
      </c>
      <c r="G65" s="1157" t="s">
        <v>3160</v>
      </c>
      <c r="H65" s="1157" t="s">
        <v>2812</v>
      </c>
      <c r="I65" s="1157" t="s">
        <v>2813</v>
      </c>
      <c r="J65" s="1157" t="s">
        <v>3161</v>
      </c>
      <c r="K65" s="1157" t="s">
        <v>2845</v>
      </c>
      <c r="L65" s="1157" t="s">
        <v>2815</v>
      </c>
      <c r="M65" s="1157" t="s">
        <v>2783</v>
      </c>
      <c r="N65" s="1422" t="s">
        <v>1781</v>
      </c>
    </row>
    <row r="66" spans="1:14" s="703" customFormat="1" ht="22.5" customHeight="1">
      <c r="A66" s="736"/>
      <c r="B66" s="1177" t="s">
        <v>1966</v>
      </c>
      <c r="C66" s="1074"/>
      <c r="D66" s="1074"/>
      <c r="E66" s="254">
        <v>90</v>
      </c>
      <c r="F66" s="1157" t="s">
        <v>325</v>
      </c>
      <c r="G66" s="1157" t="s">
        <v>1032</v>
      </c>
      <c r="H66" s="1157" t="s">
        <v>3130</v>
      </c>
      <c r="I66" s="1157" t="s">
        <v>2795</v>
      </c>
      <c r="J66" s="1157" t="s">
        <v>1040</v>
      </c>
      <c r="K66" s="1157" t="s">
        <v>325</v>
      </c>
      <c r="L66" s="1157" t="s">
        <v>1032</v>
      </c>
      <c r="M66" s="1157" t="s">
        <v>2783</v>
      </c>
      <c r="N66" s="1422"/>
    </row>
    <row r="67" spans="1:14" s="703" customFormat="1" ht="22.5" customHeight="1">
      <c r="A67" s="941"/>
      <c r="B67" s="1178" t="s">
        <v>2534</v>
      </c>
      <c r="C67" s="1114"/>
      <c r="D67" s="1114"/>
      <c r="E67" s="457">
        <v>90</v>
      </c>
      <c r="F67" s="1115" t="s">
        <v>325</v>
      </c>
      <c r="G67" s="1115" t="s">
        <v>1032</v>
      </c>
      <c r="H67" s="1115" t="s">
        <v>3130</v>
      </c>
      <c r="I67" s="1115" t="s">
        <v>2795</v>
      </c>
      <c r="J67" s="1115" t="s">
        <v>1040</v>
      </c>
      <c r="K67" s="1115" t="s">
        <v>325</v>
      </c>
      <c r="L67" s="1115" t="s">
        <v>1032</v>
      </c>
      <c r="M67" s="1115" t="s">
        <v>2783</v>
      </c>
      <c r="N67" s="1410"/>
    </row>
    <row r="68" spans="1:14" s="703" customFormat="1" ht="22.5" customHeight="1">
      <c r="A68" s="1101" t="s">
        <v>93</v>
      </c>
      <c r="B68" s="1161" t="s">
        <v>2535</v>
      </c>
      <c r="C68" s="1081" t="s">
        <v>1627</v>
      </c>
      <c r="D68" s="1081"/>
      <c r="E68" s="1109">
        <v>0.7</v>
      </c>
      <c r="F68" s="1110" t="s">
        <v>3130</v>
      </c>
      <c r="G68" s="1110" t="s">
        <v>1040</v>
      </c>
      <c r="H68" s="1110" t="s">
        <v>1041</v>
      </c>
      <c r="I68" s="1110" t="s">
        <v>3128</v>
      </c>
      <c r="J68" s="1110" t="s">
        <v>3129</v>
      </c>
      <c r="K68" s="1110" t="s">
        <v>3130</v>
      </c>
      <c r="L68" s="1110" t="s">
        <v>1040</v>
      </c>
      <c r="M68" s="1110" t="s">
        <v>2783</v>
      </c>
      <c r="N68" s="1411" t="s">
        <v>30</v>
      </c>
    </row>
    <row r="69" spans="1:14" s="703" customFormat="1" ht="22.5" customHeight="1">
      <c r="A69" s="731" t="s">
        <v>94</v>
      </c>
      <c r="B69" s="1179" t="s">
        <v>2536</v>
      </c>
      <c r="C69" s="1111" t="s">
        <v>1627</v>
      </c>
      <c r="D69" s="1111"/>
      <c r="E69" s="1111">
        <v>80</v>
      </c>
      <c r="F69" s="1112" t="s">
        <v>1040</v>
      </c>
      <c r="G69" s="1112" t="s">
        <v>1032</v>
      </c>
      <c r="H69" s="1112" t="s">
        <v>3128</v>
      </c>
      <c r="I69" s="1112" t="s">
        <v>3129</v>
      </c>
      <c r="J69" s="1112" t="s">
        <v>3130</v>
      </c>
      <c r="K69" s="1112" t="s">
        <v>1040</v>
      </c>
      <c r="L69" s="1112" t="s">
        <v>1032</v>
      </c>
      <c r="M69" s="1112" t="s">
        <v>2783</v>
      </c>
      <c r="N69" s="1410" t="s">
        <v>1785</v>
      </c>
    </row>
    <row r="70" spans="1:14" s="703" customFormat="1" ht="22.5" customHeight="1">
      <c r="A70" s="753" t="s">
        <v>1289</v>
      </c>
      <c r="B70" s="1180" t="s">
        <v>2537</v>
      </c>
      <c r="C70" s="1108" t="s">
        <v>1627</v>
      </c>
      <c r="D70" s="1108"/>
      <c r="E70" s="1108" t="s">
        <v>600</v>
      </c>
      <c r="F70" s="1108" t="s">
        <v>600</v>
      </c>
      <c r="G70" s="1108" t="s">
        <v>600</v>
      </c>
      <c r="H70" s="1108" t="s">
        <v>2781</v>
      </c>
      <c r="I70" s="1108" t="s">
        <v>2782</v>
      </c>
      <c r="J70" s="1108" t="s">
        <v>2783</v>
      </c>
      <c r="K70" s="1108" t="s">
        <v>599</v>
      </c>
      <c r="L70" s="1108" t="s">
        <v>600</v>
      </c>
      <c r="M70" s="1108" t="s">
        <v>2783</v>
      </c>
      <c r="N70" s="1412" t="s">
        <v>1921</v>
      </c>
    </row>
    <row r="71" spans="1:14" s="703" customFormat="1" ht="22.5" customHeight="1">
      <c r="A71" s="709" t="s">
        <v>1290</v>
      </c>
      <c r="B71" s="365" t="s">
        <v>2538</v>
      </c>
      <c r="C71" s="1032" t="s">
        <v>327</v>
      </c>
      <c r="D71" s="1032"/>
      <c r="E71" s="1032" t="s">
        <v>328</v>
      </c>
      <c r="F71" s="1032" t="s">
        <v>3130</v>
      </c>
      <c r="G71" s="1032" t="s">
        <v>2795</v>
      </c>
      <c r="H71" s="1032" t="s">
        <v>2796</v>
      </c>
      <c r="I71" s="1032" t="s">
        <v>3129</v>
      </c>
      <c r="J71" s="1032" t="s">
        <v>328</v>
      </c>
      <c r="K71" s="1032" t="s">
        <v>3130</v>
      </c>
      <c r="L71" s="1032" t="s">
        <v>2795</v>
      </c>
      <c r="M71" s="1032" t="s">
        <v>2783</v>
      </c>
      <c r="N71" s="1413" t="s">
        <v>1921</v>
      </c>
    </row>
    <row r="72" spans="1:14" s="703" customFormat="1" ht="22.5" customHeight="1">
      <c r="A72" s="709" t="s">
        <v>3109</v>
      </c>
      <c r="B72" s="1184"/>
      <c r="C72" s="1128"/>
      <c r="D72" s="1128"/>
      <c r="E72" s="1128"/>
      <c r="F72" s="1128"/>
      <c r="G72" s="1128"/>
      <c r="H72" s="1128"/>
      <c r="I72" s="1128"/>
      <c r="J72" s="1128"/>
      <c r="K72" s="1128"/>
      <c r="L72" s="1128"/>
      <c r="M72" s="1128"/>
      <c r="N72" s="1352"/>
    </row>
    <row r="73" spans="1:14" s="703" customFormat="1" ht="22.5" customHeight="1">
      <c r="A73" s="735" t="s">
        <v>1291</v>
      </c>
      <c r="B73" s="1180" t="s">
        <v>2539</v>
      </c>
      <c r="C73" s="1104" t="s">
        <v>1627</v>
      </c>
      <c r="D73" s="1104"/>
      <c r="E73" s="1104" t="s">
        <v>3128</v>
      </c>
      <c r="F73" s="1104" t="s">
        <v>2796</v>
      </c>
      <c r="G73" s="1104" t="s">
        <v>3129</v>
      </c>
      <c r="H73" s="1104" t="s">
        <v>1041</v>
      </c>
      <c r="I73" s="1104" t="s">
        <v>2842</v>
      </c>
      <c r="J73" s="1104" t="s">
        <v>3128</v>
      </c>
      <c r="K73" s="1104" t="s">
        <v>2796</v>
      </c>
      <c r="L73" s="1104" t="s">
        <v>3129</v>
      </c>
      <c r="M73" s="1104" t="s">
        <v>599</v>
      </c>
      <c r="N73" s="1398" t="s">
        <v>1928</v>
      </c>
    </row>
    <row r="74" spans="1:14" s="703" customFormat="1" ht="22.5" customHeight="1">
      <c r="A74" s="737" t="s">
        <v>1935</v>
      </c>
      <c r="B74" s="1167" t="s">
        <v>2540</v>
      </c>
      <c r="C74" s="1100"/>
      <c r="D74" s="1100"/>
      <c r="E74" s="1105" t="s">
        <v>1040</v>
      </c>
      <c r="F74" s="1105" t="s">
        <v>325</v>
      </c>
      <c r="G74" s="1105" t="s">
        <v>1032</v>
      </c>
      <c r="H74" s="1105" t="s">
        <v>3130</v>
      </c>
      <c r="I74" s="1105" t="s">
        <v>2795</v>
      </c>
      <c r="J74" s="1105" t="s">
        <v>1040</v>
      </c>
      <c r="K74" s="1105" t="s">
        <v>325</v>
      </c>
      <c r="L74" s="1105" t="s">
        <v>1032</v>
      </c>
      <c r="M74" s="1105" t="s">
        <v>599</v>
      </c>
      <c r="N74" s="760" t="s">
        <v>385</v>
      </c>
    </row>
    <row r="75" spans="1:14" s="703" customFormat="1" ht="22.5" customHeight="1">
      <c r="A75" s="735" t="s">
        <v>90</v>
      </c>
      <c r="B75" s="1176" t="s">
        <v>2541</v>
      </c>
      <c r="C75" s="1104" t="s">
        <v>1627</v>
      </c>
      <c r="D75" s="1104"/>
      <c r="E75" s="1133" t="s">
        <v>3128</v>
      </c>
      <c r="F75" s="1133" t="s">
        <v>2796</v>
      </c>
      <c r="G75" s="1133" t="s">
        <v>3129</v>
      </c>
      <c r="H75" s="1133" t="s">
        <v>1041</v>
      </c>
      <c r="I75" s="1133" t="s">
        <v>2842</v>
      </c>
      <c r="J75" s="1133" t="s">
        <v>3128</v>
      </c>
      <c r="K75" s="1133" t="s">
        <v>2796</v>
      </c>
      <c r="L75" s="1133" t="s">
        <v>3129</v>
      </c>
      <c r="M75" s="1133" t="s">
        <v>599</v>
      </c>
      <c r="N75" s="1398" t="s">
        <v>1928</v>
      </c>
    </row>
    <row r="76" spans="1:14" s="703" customFormat="1" ht="22.5" customHeight="1">
      <c r="A76" s="709" t="s">
        <v>91</v>
      </c>
      <c r="B76" s="365" t="s">
        <v>2542</v>
      </c>
      <c r="C76" s="1099" t="s">
        <v>1627</v>
      </c>
      <c r="D76" s="1099"/>
      <c r="E76" s="1099" t="s">
        <v>1040</v>
      </c>
      <c r="F76" s="1099" t="s">
        <v>325</v>
      </c>
      <c r="G76" s="1099" t="s">
        <v>1032</v>
      </c>
      <c r="H76" s="1099" t="s">
        <v>3130</v>
      </c>
      <c r="I76" s="1099" t="s">
        <v>2795</v>
      </c>
      <c r="J76" s="1099" t="s">
        <v>1040</v>
      </c>
      <c r="K76" s="1099" t="s">
        <v>325</v>
      </c>
      <c r="L76" s="1099" t="s">
        <v>1032</v>
      </c>
      <c r="M76" s="1099" t="s">
        <v>599</v>
      </c>
      <c r="N76" s="1355" t="s">
        <v>1928</v>
      </c>
    </row>
    <row r="77" spans="1:14" s="703" customFormat="1" ht="22.5" customHeight="1">
      <c r="A77" s="709" t="s">
        <v>92</v>
      </c>
      <c r="B77" s="1181" t="s">
        <v>1307</v>
      </c>
      <c r="C77" s="1099"/>
      <c r="D77" s="1099"/>
      <c r="E77" s="1099" t="s">
        <v>3130</v>
      </c>
      <c r="F77" s="1099" t="s">
        <v>1040</v>
      </c>
      <c r="G77" s="1099" t="s">
        <v>1032</v>
      </c>
      <c r="H77" s="1099" t="s">
        <v>3128</v>
      </c>
      <c r="I77" s="1099" t="s">
        <v>3129</v>
      </c>
      <c r="J77" s="1099" t="s">
        <v>3130</v>
      </c>
      <c r="K77" s="1099" t="s">
        <v>1040</v>
      </c>
      <c r="L77" s="1099" t="s">
        <v>1032</v>
      </c>
      <c r="M77" s="1099" t="s">
        <v>599</v>
      </c>
      <c r="N77" s="1355" t="s">
        <v>1616</v>
      </c>
    </row>
    <row r="78" spans="1:14" s="703" customFormat="1" ht="22.5" customHeight="1">
      <c r="A78" s="709"/>
      <c r="B78" s="1182" t="s">
        <v>88</v>
      </c>
      <c r="C78" s="1099"/>
      <c r="D78" s="1099"/>
      <c r="E78" s="1099"/>
      <c r="F78" s="1099"/>
      <c r="G78" s="1099"/>
      <c r="H78" s="1099"/>
      <c r="I78" s="1099"/>
      <c r="J78" s="1099"/>
      <c r="K78" s="1099"/>
      <c r="L78" s="1099"/>
      <c r="M78" s="1099"/>
      <c r="N78" s="1355"/>
    </row>
    <row r="79" spans="1:14" s="703" customFormat="1" ht="22.5" customHeight="1">
      <c r="A79" s="709"/>
      <c r="B79" s="1181" t="s">
        <v>1308</v>
      </c>
      <c r="C79" s="1099"/>
      <c r="D79" s="1099"/>
      <c r="E79" s="1099" t="s">
        <v>3129</v>
      </c>
      <c r="F79" s="1099" t="s">
        <v>328</v>
      </c>
      <c r="G79" s="1099" t="s">
        <v>3130</v>
      </c>
      <c r="H79" s="1099" t="s">
        <v>3128</v>
      </c>
      <c r="I79" s="1099" t="s">
        <v>2796</v>
      </c>
      <c r="J79" s="1099" t="s">
        <v>3129</v>
      </c>
      <c r="K79" s="1099" t="s">
        <v>328</v>
      </c>
      <c r="L79" s="1099" t="s">
        <v>3130</v>
      </c>
      <c r="M79" s="1099" t="s">
        <v>599</v>
      </c>
      <c r="N79" s="1355" t="s">
        <v>924</v>
      </c>
    </row>
    <row r="80" spans="1:14" s="703" customFormat="1" ht="22.5" customHeight="1">
      <c r="A80" s="709"/>
      <c r="B80" s="364" t="s">
        <v>3076</v>
      </c>
      <c r="C80" s="1099"/>
      <c r="D80" s="1099"/>
      <c r="E80" s="1099" t="s">
        <v>600</v>
      </c>
      <c r="F80" s="1099" t="s">
        <v>600</v>
      </c>
      <c r="G80" s="1099" t="s">
        <v>600</v>
      </c>
      <c r="H80" s="1099" t="s">
        <v>2781</v>
      </c>
      <c r="I80" s="1099" t="s">
        <v>2782</v>
      </c>
      <c r="J80" s="1099" t="s">
        <v>2783</v>
      </c>
      <c r="K80" s="1099" t="s">
        <v>599</v>
      </c>
      <c r="L80" s="1099" t="s">
        <v>600</v>
      </c>
      <c r="M80" s="1099" t="s">
        <v>599</v>
      </c>
      <c r="N80" s="1355" t="s">
        <v>1782</v>
      </c>
    </row>
    <row r="81" spans="1:14" s="703" customFormat="1" ht="22.5" customHeight="1">
      <c r="A81" s="737"/>
      <c r="B81" s="1183" t="s">
        <v>3077</v>
      </c>
      <c r="C81" s="1100"/>
      <c r="D81" s="1100"/>
      <c r="E81" s="1100" t="s">
        <v>600</v>
      </c>
      <c r="F81" s="1100" t="s">
        <v>600</v>
      </c>
      <c r="G81" s="1100" t="s">
        <v>600</v>
      </c>
      <c r="H81" s="1100" t="s">
        <v>2781</v>
      </c>
      <c r="I81" s="1100" t="s">
        <v>2782</v>
      </c>
      <c r="J81" s="1100" t="s">
        <v>2783</v>
      </c>
      <c r="K81" s="1100" t="s">
        <v>599</v>
      </c>
      <c r="L81" s="1100" t="s">
        <v>600</v>
      </c>
      <c r="M81" s="1100" t="s">
        <v>599</v>
      </c>
      <c r="N81" s="1146" t="s">
        <v>1782</v>
      </c>
    </row>
    <row r="82" ht="22.5" customHeight="1">
      <c r="B82" s="1159"/>
    </row>
    <row r="83" ht="22.5" customHeight="1">
      <c r="B83" s="1159"/>
    </row>
    <row r="84" ht="22.5" customHeight="1">
      <c r="B84" s="1159"/>
    </row>
    <row r="85" ht="22.5" customHeight="1">
      <c r="B85" s="1159"/>
    </row>
    <row r="86" ht="22.5" customHeight="1">
      <c r="B86" s="1159"/>
    </row>
    <row r="87" ht="22.5" customHeight="1">
      <c r="B87" s="1160"/>
    </row>
    <row r="88" ht="22.5" customHeight="1">
      <c r="B88" s="1160"/>
    </row>
  </sheetData>
  <sheetProtection/>
  <mergeCells count="9">
    <mergeCell ref="N3:N4"/>
    <mergeCell ref="A1:J1"/>
    <mergeCell ref="A2:J2"/>
    <mergeCell ref="C3:C4"/>
    <mergeCell ref="B3:B4"/>
    <mergeCell ref="A3:A4"/>
    <mergeCell ref="E3:G3"/>
    <mergeCell ref="H3:L3"/>
    <mergeCell ref="D3:D4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75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2.7109375" style="36" customWidth="1"/>
    <col min="2" max="2" width="28.7109375" style="36" customWidth="1"/>
    <col min="3" max="3" width="25.421875" style="36" customWidth="1"/>
    <col min="4" max="8" width="3.421875" style="36" customWidth="1"/>
    <col min="9" max="9" width="22.8515625" style="36" customWidth="1"/>
    <col min="10" max="10" width="26.421875" style="36" customWidth="1"/>
    <col min="11" max="11" width="9.57421875" style="36" customWidth="1"/>
    <col min="12" max="12" width="8.8515625" style="36" customWidth="1"/>
    <col min="13" max="16384" width="9.140625" style="36" customWidth="1"/>
  </cols>
  <sheetData>
    <row r="1" spans="1:12" ht="23.25">
      <c r="A1" s="1563" t="s">
        <v>1942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</row>
    <row r="2" spans="1:12" ht="23.25">
      <c r="A2" s="1705" t="s">
        <v>1943</v>
      </c>
      <c r="B2" s="1705"/>
      <c r="C2" s="1705"/>
      <c r="D2" s="1705"/>
      <c r="E2" s="1705"/>
      <c r="F2" s="1705"/>
      <c r="G2" s="1705"/>
      <c r="H2" s="1705"/>
      <c r="I2" s="1705"/>
      <c r="J2" s="1705"/>
      <c r="K2" s="1705"/>
      <c r="L2" s="1705"/>
    </row>
    <row r="3" ht="6" customHeight="1"/>
    <row r="4" ht="24" customHeight="1">
      <c r="A4" s="36" t="s">
        <v>1944</v>
      </c>
    </row>
    <row r="5" spans="1:12" ht="23.25">
      <c r="A5" s="1706" t="s">
        <v>1778</v>
      </c>
      <c r="B5" s="1707" t="s">
        <v>1945</v>
      </c>
      <c r="C5" s="1707" t="s">
        <v>377</v>
      </c>
      <c r="D5" s="1568" t="s">
        <v>1973</v>
      </c>
      <c r="E5" s="1568"/>
      <c r="F5" s="1568"/>
      <c r="G5" s="1568"/>
      <c r="H5" s="1568"/>
      <c r="I5" s="1707" t="s">
        <v>1946</v>
      </c>
      <c r="J5" s="1707" t="s">
        <v>1947</v>
      </c>
      <c r="K5" s="1568" t="s">
        <v>2364</v>
      </c>
      <c r="L5" s="1568"/>
    </row>
    <row r="6" spans="1:12" ht="23.25">
      <c r="A6" s="1706"/>
      <c r="B6" s="1707"/>
      <c r="C6" s="1707"/>
      <c r="D6" s="44">
        <v>53</v>
      </c>
      <c r="E6" s="44">
        <v>54</v>
      </c>
      <c r="F6" s="44">
        <v>55</v>
      </c>
      <c r="G6" s="44">
        <v>56</v>
      </c>
      <c r="H6" s="44">
        <v>57</v>
      </c>
      <c r="I6" s="1707"/>
      <c r="J6" s="1707"/>
      <c r="K6" s="44" t="s">
        <v>1948</v>
      </c>
      <c r="L6" s="44" t="s">
        <v>380</v>
      </c>
    </row>
    <row r="7" spans="1:12" ht="23.25">
      <c r="A7" s="190" t="s">
        <v>1949</v>
      </c>
      <c r="B7" s="190" t="s">
        <v>1950</v>
      </c>
      <c r="C7" s="190" t="s">
        <v>1951</v>
      </c>
      <c r="D7" s="190"/>
      <c r="E7" s="190"/>
      <c r="F7" s="190"/>
      <c r="G7" s="190"/>
      <c r="H7" s="190"/>
      <c r="I7" s="190" t="s">
        <v>1952</v>
      </c>
      <c r="J7" s="190" t="s">
        <v>1953</v>
      </c>
      <c r="K7" s="190"/>
      <c r="L7" s="190"/>
    </row>
    <row r="8" spans="1:12" ht="23.25">
      <c r="A8" s="191"/>
      <c r="B8" s="191" t="s">
        <v>1954</v>
      </c>
      <c r="C8" s="191" t="s">
        <v>1955</v>
      </c>
      <c r="D8" s="191"/>
      <c r="E8" s="191"/>
      <c r="F8" s="191"/>
      <c r="G8" s="191"/>
      <c r="H8" s="191"/>
      <c r="I8" s="191" t="s">
        <v>1956</v>
      </c>
      <c r="J8" s="191" t="s">
        <v>1957</v>
      </c>
      <c r="K8" s="191"/>
      <c r="L8" s="191"/>
    </row>
    <row r="9" spans="1:12" ht="23.25">
      <c r="A9" s="191"/>
      <c r="B9" s="191" t="s">
        <v>1958</v>
      </c>
      <c r="C9" s="191" t="s">
        <v>1959</v>
      </c>
      <c r="D9" s="191"/>
      <c r="E9" s="191"/>
      <c r="F9" s="191"/>
      <c r="G9" s="191"/>
      <c r="H9" s="191"/>
      <c r="I9" s="191" t="s">
        <v>1960</v>
      </c>
      <c r="J9" s="192">
        <v>2</v>
      </c>
      <c r="K9" s="191"/>
      <c r="L9" s="191"/>
    </row>
    <row r="10" spans="1:12" ht="23.25">
      <c r="A10" s="191"/>
      <c r="B10" s="191" t="s">
        <v>1961</v>
      </c>
      <c r="C10" s="191" t="s">
        <v>1962</v>
      </c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ht="23.25">
      <c r="A11" s="191"/>
      <c r="B11" s="191" t="s">
        <v>1963</v>
      </c>
      <c r="C11" s="191" t="s">
        <v>392</v>
      </c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ht="23.25">
      <c r="A12" s="191"/>
      <c r="B12" s="191" t="s">
        <v>1964</v>
      </c>
      <c r="C12" s="191" t="s">
        <v>1965</v>
      </c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ht="23.25">
      <c r="A13" s="191"/>
      <c r="B13" s="191" t="s">
        <v>679</v>
      </c>
      <c r="C13" s="191" t="s">
        <v>680</v>
      </c>
      <c r="D13" s="191"/>
      <c r="E13" s="191"/>
      <c r="F13" s="191"/>
      <c r="G13" s="191"/>
      <c r="H13" s="191"/>
      <c r="I13" s="191"/>
      <c r="J13" s="191"/>
      <c r="K13" s="191"/>
      <c r="L13" s="191"/>
    </row>
    <row r="14" spans="1:12" ht="23.25">
      <c r="A14" s="191"/>
      <c r="B14" s="191" t="s">
        <v>681</v>
      </c>
      <c r="C14" s="192">
        <v>4</v>
      </c>
      <c r="D14" s="191"/>
      <c r="E14" s="191"/>
      <c r="F14" s="191"/>
      <c r="G14" s="191"/>
      <c r="H14" s="191"/>
      <c r="I14" s="191"/>
      <c r="J14" s="191"/>
      <c r="K14" s="191"/>
      <c r="L14" s="191"/>
    </row>
    <row r="15" spans="1:12" ht="23.25">
      <c r="A15" s="191"/>
      <c r="B15" s="191" t="s">
        <v>682</v>
      </c>
      <c r="C15" s="192">
        <v>5</v>
      </c>
      <c r="D15" s="191"/>
      <c r="E15" s="191"/>
      <c r="F15" s="191"/>
      <c r="G15" s="191"/>
      <c r="H15" s="191"/>
      <c r="I15" s="191"/>
      <c r="J15" s="191"/>
      <c r="K15" s="191"/>
      <c r="L15" s="191"/>
    </row>
    <row r="16" spans="1:12" ht="23.25">
      <c r="A16" s="191"/>
      <c r="B16" s="191" t="s">
        <v>683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</row>
    <row r="17" spans="1:12" ht="23.25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8" spans="1:12" ht="23.2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</row>
    <row r="19" spans="1:12" ht="23.25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1:12" ht="23.2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</row>
    <row r="21" spans="1:12" ht="23.25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2" spans="1:12" ht="23.2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1:12" ht="23.2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</row>
    <row r="24" spans="1:12" ht="23.2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 ht="23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</row>
  </sheetData>
  <sheetProtection/>
  <mergeCells count="9">
    <mergeCell ref="A1:L1"/>
    <mergeCell ref="A2:L2"/>
    <mergeCell ref="A5:A6"/>
    <mergeCell ref="B5:B6"/>
    <mergeCell ref="C5:C6"/>
    <mergeCell ref="D5:H5"/>
    <mergeCell ref="I5:I6"/>
    <mergeCell ref="J5:J6"/>
    <mergeCell ref="K5:L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3" sqref="C23"/>
    </sheetView>
  </sheetViews>
  <sheetFormatPr defaultColWidth="9.140625" defaultRowHeight="15.75" customHeight="1"/>
  <cols>
    <col min="1" max="1" width="28.8515625" style="0" customWidth="1"/>
    <col min="2" max="2" width="10.140625" style="0" customWidth="1"/>
    <col min="3" max="3" width="31.421875" style="0" customWidth="1"/>
    <col min="4" max="4" width="10.00390625" style="0" customWidth="1"/>
    <col min="5" max="5" width="25.28125" style="0" customWidth="1"/>
    <col min="6" max="6" width="9.8515625" style="0" customWidth="1"/>
    <col min="7" max="7" width="13.421875" style="0" customWidth="1"/>
  </cols>
  <sheetData>
    <row r="1" spans="1:7" s="40" customFormat="1" ht="20.25" customHeight="1">
      <c r="A1" s="1708" t="s">
        <v>913</v>
      </c>
      <c r="B1" s="1708"/>
      <c r="C1" s="1708"/>
      <c r="D1" s="1708"/>
      <c r="E1" s="1708"/>
      <c r="F1" s="1708"/>
      <c r="G1" s="1708"/>
    </row>
    <row r="2" spans="1:7" ht="18" customHeight="1">
      <c r="A2" s="1709" t="s">
        <v>914</v>
      </c>
      <c r="B2" s="1709"/>
      <c r="C2" s="1709"/>
      <c r="D2" s="1709"/>
      <c r="E2" s="1709"/>
      <c r="F2" s="1709"/>
      <c r="G2" s="1709"/>
    </row>
    <row r="3" spans="1:7" ht="21.75" customHeight="1">
      <c r="A3" s="1709" t="s">
        <v>915</v>
      </c>
      <c r="B3" s="1709"/>
      <c r="C3" s="1709"/>
      <c r="D3" s="1709"/>
      <c r="E3" s="1709"/>
      <c r="F3" s="1709"/>
      <c r="G3" s="1709"/>
    </row>
    <row r="4" spans="1:7" s="41" customFormat="1" ht="24" customHeight="1">
      <c r="A4" s="9" t="s">
        <v>2361</v>
      </c>
      <c r="B4" s="9" t="s">
        <v>916</v>
      </c>
      <c r="C4" s="9" t="s">
        <v>2362</v>
      </c>
      <c r="D4" s="9" t="s">
        <v>916</v>
      </c>
      <c r="E4" s="9" t="s">
        <v>2363</v>
      </c>
      <c r="F4" s="9" t="s">
        <v>916</v>
      </c>
      <c r="G4" s="9" t="s">
        <v>2364</v>
      </c>
    </row>
    <row r="5" spans="1:7" ht="15.75" customHeight="1">
      <c r="A5" s="33"/>
      <c r="B5" s="33"/>
      <c r="C5" s="33"/>
      <c r="D5" s="33"/>
      <c r="E5" s="33"/>
      <c r="F5" s="33"/>
      <c r="G5" s="33"/>
    </row>
    <row r="6" spans="1:7" ht="15.75" customHeight="1">
      <c r="A6" s="34"/>
      <c r="B6" s="34"/>
      <c r="C6" s="34"/>
      <c r="D6" s="34"/>
      <c r="E6" s="34"/>
      <c r="F6" s="34"/>
      <c r="G6" s="34"/>
    </row>
    <row r="7" spans="1:7" ht="15.75" customHeight="1">
      <c r="A7" s="34"/>
      <c r="B7" s="34"/>
      <c r="C7" s="34"/>
      <c r="D7" s="34"/>
      <c r="E7" s="34"/>
      <c r="F7" s="34"/>
      <c r="G7" s="34"/>
    </row>
    <row r="8" spans="1:7" ht="15.75" customHeight="1">
      <c r="A8" s="34"/>
      <c r="B8" s="34"/>
      <c r="C8" s="34"/>
      <c r="D8" s="34"/>
      <c r="E8" s="34"/>
      <c r="F8" s="34"/>
      <c r="G8" s="34"/>
    </row>
    <row r="9" spans="1:7" ht="15.75" customHeight="1">
      <c r="A9" s="34"/>
      <c r="B9" s="34"/>
      <c r="C9" s="34"/>
      <c r="D9" s="34"/>
      <c r="E9" s="34"/>
      <c r="F9" s="34"/>
      <c r="G9" s="34"/>
    </row>
    <row r="10" spans="1:7" ht="15.75" customHeight="1">
      <c r="A10" s="34"/>
      <c r="B10" s="34"/>
      <c r="C10" s="34"/>
      <c r="D10" s="34"/>
      <c r="E10" s="34"/>
      <c r="F10" s="34"/>
      <c r="G10" s="34"/>
    </row>
    <row r="11" spans="1:7" ht="15.75" customHeight="1">
      <c r="A11" s="34"/>
      <c r="B11" s="34"/>
      <c r="C11" s="34"/>
      <c r="D11" s="34"/>
      <c r="E11" s="34"/>
      <c r="F11" s="34"/>
      <c r="G11" s="34"/>
    </row>
    <row r="12" spans="1:7" ht="15.75" customHeight="1">
      <c r="A12" s="34"/>
      <c r="B12" s="34"/>
      <c r="C12" s="34"/>
      <c r="D12" s="34"/>
      <c r="E12" s="34"/>
      <c r="F12" s="34"/>
      <c r="G12" s="34"/>
    </row>
    <row r="13" spans="1:7" ht="15.75" customHeight="1">
      <c r="A13" s="34"/>
      <c r="B13" s="34"/>
      <c r="C13" s="34"/>
      <c r="D13" s="34"/>
      <c r="E13" s="34"/>
      <c r="F13" s="34"/>
      <c r="G13" s="34"/>
    </row>
    <row r="14" spans="1:7" ht="15.75" customHeight="1">
      <c r="A14" s="34"/>
      <c r="B14" s="34"/>
      <c r="C14" s="34"/>
      <c r="D14" s="34"/>
      <c r="E14" s="34"/>
      <c r="F14" s="34"/>
      <c r="G14" s="34"/>
    </row>
    <row r="15" spans="1:7" ht="15.75" customHeight="1">
      <c r="A15" s="34"/>
      <c r="B15" s="34"/>
      <c r="C15" s="34"/>
      <c r="D15" s="34"/>
      <c r="E15" s="34"/>
      <c r="F15" s="34"/>
      <c r="G15" s="34"/>
    </row>
    <row r="16" spans="1:7" ht="15.75" customHeight="1">
      <c r="A16" s="34"/>
      <c r="B16" s="34"/>
      <c r="C16" s="34"/>
      <c r="D16" s="34"/>
      <c r="E16" s="34"/>
      <c r="F16" s="34"/>
      <c r="G16" s="34"/>
    </row>
    <row r="17" spans="1:7" ht="15.75" customHeight="1">
      <c r="A17" s="34"/>
      <c r="B17" s="34"/>
      <c r="C17" s="34"/>
      <c r="D17" s="34"/>
      <c r="E17" s="34"/>
      <c r="F17" s="34"/>
      <c r="G17" s="34"/>
    </row>
    <row r="18" spans="1:7" ht="15.75" customHeight="1">
      <c r="A18" s="34"/>
      <c r="B18" s="34"/>
      <c r="C18" s="34"/>
      <c r="D18" s="34"/>
      <c r="E18" s="34"/>
      <c r="F18" s="34"/>
      <c r="G18" s="34"/>
    </row>
    <row r="19" spans="1:7" ht="15.75" customHeight="1">
      <c r="A19" s="34"/>
      <c r="B19" s="34"/>
      <c r="C19" s="34"/>
      <c r="D19" s="34"/>
      <c r="E19" s="34"/>
      <c r="F19" s="34"/>
      <c r="G19" s="34"/>
    </row>
    <row r="20" spans="1:7" ht="15.75" customHeight="1">
      <c r="A20" s="34"/>
      <c r="B20" s="34"/>
      <c r="C20" s="34"/>
      <c r="D20" s="34"/>
      <c r="E20" s="34"/>
      <c r="F20" s="34"/>
      <c r="G20" s="34"/>
    </row>
    <row r="21" spans="1:7" ht="15.75" customHeight="1">
      <c r="A21" s="34"/>
      <c r="B21" s="34"/>
      <c r="C21" s="34"/>
      <c r="D21" s="34"/>
      <c r="E21" s="34"/>
      <c r="F21" s="34"/>
      <c r="G21" s="34"/>
    </row>
    <row r="22" spans="1:7" ht="15.75" customHeight="1">
      <c r="A22" s="34"/>
      <c r="B22" s="34"/>
      <c r="C22" s="34"/>
      <c r="D22" s="34"/>
      <c r="E22" s="34"/>
      <c r="F22" s="34"/>
      <c r="G22" s="34"/>
    </row>
    <row r="23" spans="1:7" ht="15.75" customHeight="1">
      <c r="A23" s="34"/>
      <c r="B23" s="34"/>
      <c r="C23" s="34"/>
      <c r="D23" s="34"/>
      <c r="E23" s="34"/>
      <c r="F23" s="34"/>
      <c r="G23" s="34"/>
    </row>
    <row r="24" spans="1:7" ht="15.75" customHeight="1">
      <c r="A24" s="34"/>
      <c r="B24" s="34"/>
      <c r="C24" s="34"/>
      <c r="D24" s="34"/>
      <c r="E24" s="34"/>
      <c r="F24" s="34"/>
      <c r="G24" s="34"/>
    </row>
    <row r="25" spans="1:7" ht="15.75" customHeight="1">
      <c r="A25" s="34"/>
      <c r="B25" s="34"/>
      <c r="C25" s="34"/>
      <c r="D25" s="34"/>
      <c r="E25" s="34"/>
      <c r="F25" s="34"/>
      <c r="G25" s="34"/>
    </row>
    <row r="26" spans="1:7" ht="15.75" customHeight="1">
      <c r="A26" s="34"/>
      <c r="B26" s="34"/>
      <c r="C26" s="34"/>
      <c r="D26" s="34"/>
      <c r="E26" s="34"/>
      <c r="F26" s="34"/>
      <c r="G26" s="34"/>
    </row>
    <row r="27" spans="1:7" ht="15.75" customHeight="1">
      <c r="A27" s="34"/>
      <c r="B27" s="34"/>
      <c r="C27" s="34"/>
      <c r="D27" s="34"/>
      <c r="E27" s="34"/>
      <c r="F27" s="34"/>
      <c r="G27" s="34"/>
    </row>
    <row r="28" spans="1:7" ht="15.75" customHeight="1">
      <c r="A28" s="35"/>
      <c r="B28" s="35"/>
      <c r="C28" s="35"/>
      <c r="D28" s="35"/>
      <c r="E28" s="35"/>
      <c r="F28" s="35"/>
      <c r="G28" s="35"/>
    </row>
  </sheetData>
  <sheetProtection/>
  <mergeCells count="3">
    <mergeCell ref="A1:G1"/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161"/>
  <sheetViews>
    <sheetView zoomScale="75" zoomScaleNormal="75" zoomScalePageLayoutView="0" workbookViewId="0" topLeftCell="A81">
      <selection activeCell="B137" sqref="B137"/>
    </sheetView>
  </sheetViews>
  <sheetFormatPr defaultColWidth="9.140625" defaultRowHeight="12.75"/>
  <cols>
    <col min="1" max="1" width="4.421875" style="194" customWidth="1"/>
    <col min="2" max="2" width="78.28125" style="407" customWidth="1"/>
    <col min="3" max="3" width="11.421875" style="195" customWidth="1"/>
    <col min="4" max="4" width="7.8515625" style="196" hidden="1" customWidth="1"/>
    <col min="5" max="5" width="6.28125" style="196" hidden="1" customWidth="1"/>
    <col min="6" max="6" width="7.00390625" style="196" hidden="1" customWidth="1"/>
    <col min="7" max="7" width="6.421875" style="196" hidden="1" customWidth="1"/>
    <col min="8" max="8" width="9.28125" style="196" customWidth="1"/>
    <col min="9" max="9" width="4.8515625" style="196" customWidth="1"/>
    <col min="10" max="10" width="4.421875" style="196" customWidth="1"/>
    <col min="11" max="11" width="5.57421875" style="196" customWidth="1"/>
    <col min="12" max="12" width="5.00390625" style="196" customWidth="1"/>
    <col min="13" max="13" width="4.7109375" style="196" customWidth="1"/>
    <col min="14" max="14" width="4.8515625" style="196" hidden="1" customWidth="1"/>
    <col min="15" max="15" width="5.00390625" style="196" hidden="1" customWidth="1"/>
    <col min="16" max="16" width="7.140625" style="36" hidden="1" customWidth="1"/>
    <col min="17" max="17" width="16.140625" style="40" customWidth="1"/>
    <col min="18" max="18" width="21.00390625" style="40" customWidth="1"/>
    <col min="19" max="19" width="13.28125" style="197" customWidth="1"/>
    <col min="20" max="16384" width="9.140625" style="36" customWidth="1"/>
  </cols>
  <sheetData>
    <row r="1" ht="30" customHeight="1">
      <c r="B1" s="49" t="s">
        <v>684</v>
      </c>
    </row>
    <row r="2" spans="1:19" s="201" customFormat="1" ht="24.75" customHeight="1">
      <c r="A2" s="198" t="s">
        <v>685</v>
      </c>
      <c r="B2" s="1689" t="s">
        <v>377</v>
      </c>
      <c r="C2" s="1691" t="s">
        <v>686</v>
      </c>
      <c r="D2" s="1691" t="s">
        <v>1715</v>
      </c>
      <c r="E2" s="1693" t="s">
        <v>1716</v>
      </c>
      <c r="F2" s="1693" t="s">
        <v>1717</v>
      </c>
      <c r="G2" s="1693" t="s">
        <v>1718</v>
      </c>
      <c r="H2" s="1693" t="s">
        <v>1719</v>
      </c>
      <c r="I2" s="1696" t="s">
        <v>1720</v>
      </c>
      <c r="J2" s="1696"/>
      <c r="K2" s="1696"/>
      <c r="L2" s="1696"/>
      <c r="M2" s="1696"/>
      <c r="N2" s="1696" t="s">
        <v>1721</v>
      </c>
      <c r="O2" s="1696"/>
      <c r="P2" s="1696"/>
      <c r="Q2" s="1656" t="s">
        <v>1948</v>
      </c>
      <c r="R2" s="1701" t="s">
        <v>380</v>
      </c>
      <c r="S2" s="200"/>
    </row>
    <row r="3" spans="1:19" s="201" customFormat="1" ht="30.75" customHeight="1">
      <c r="A3" s="202" t="s">
        <v>1722</v>
      </c>
      <c r="B3" s="1690"/>
      <c r="C3" s="1692"/>
      <c r="D3" s="1692"/>
      <c r="E3" s="1694"/>
      <c r="F3" s="1694"/>
      <c r="G3" s="1695"/>
      <c r="H3" s="1695"/>
      <c r="I3" s="203">
        <v>1</v>
      </c>
      <c r="J3" s="203">
        <v>2</v>
      </c>
      <c r="K3" s="203">
        <v>3</v>
      </c>
      <c r="L3" s="203">
        <v>4</v>
      </c>
      <c r="M3" s="203">
        <v>5</v>
      </c>
      <c r="N3" s="204" t="s">
        <v>1723</v>
      </c>
      <c r="O3" s="203" t="s">
        <v>1724</v>
      </c>
      <c r="P3" s="205" t="s">
        <v>1725</v>
      </c>
      <c r="Q3" s="1700"/>
      <c r="R3" s="1702"/>
      <c r="S3" s="200"/>
    </row>
    <row r="4" spans="1:18" ht="26.25" customHeight="1">
      <c r="A4" s="206"/>
      <c r="B4" s="207" t="s">
        <v>1726</v>
      </c>
      <c r="C4" s="207"/>
      <c r="D4" s="208"/>
      <c r="E4" s="209"/>
      <c r="F4" s="209"/>
      <c r="G4" s="209"/>
      <c r="H4" s="210"/>
      <c r="I4" s="208"/>
      <c r="J4" s="208"/>
      <c r="K4" s="208"/>
      <c r="L4" s="208"/>
      <c r="M4" s="208"/>
      <c r="N4" s="208"/>
      <c r="O4" s="208"/>
      <c r="P4" s="190"/>
      <c r="Q4" s="211"/>
      <c r="R4" s="211"/>
    </row>
    <row r="5" spans="1:20" s="217" customFormat="1" ht="23.25" customHeight="1">
      <c r="A5" s="212">
        <v>1.1</v>
      </c>
      <c r="B5" s="213" t="s">
        <v>411</v>
      </c>
      <c r="C5" s="214" t="s">
        <v>412</v>
      </c>
      <c r="D5" s="191"/>
      <c r="E5" s="191"/>
      <c r="F5" s="191">
        <v>1</v>
      </c>
      <c r="G5" s="191">
        <f aca="true" t="shared" si="0" ref="G5:G14">+F5+E5</f>
        <v>1</v>
      </c>
      <c r="H5" s="215">
        <f>+G5*100/G137</f>
        <v>0.48661800486618007</v>
      </c>
      <c r="I5" s="191">
        <v>0.07</v>
      </c>
      <c r="J5" s="191">
        <v>0.06</v>
      </c>
      <c r="K5" s="191">
        <v>0.05</v>
      </c>
      <c r="L5" s="191">
        <v>0.04</v>
      </c>
      <c r="M5" s="191">
        <v>0.03</v>
      </c>
      <c r="N5" s="191"/>
      <c r="O5" s="191"/>
      <c r="P5" s="191"/>
      <c r="Q5" s="216" t="s">
        <v>44</v>
      </c>
      <c r="R5" s="216" t="s">
        <v>1727</v>
      </c>
      <c r="S5" s="8"/>
      <c r="T5" s="8"/>
    </row>
    <row r="6" spans="1:21" s="217" customFormat="1" ht="19.5" customHeight="1">
      <c r="A6" s="212">
        <v>1.2</v>
      </c>
      <c r="B6" s="213" t="s">
        <v>414</v>
      </c>
      <c r="C6" s="218" t="s">
        <v>415</v>
      </c>
      <c r="D6" s="191"/>
      <c r="E6" s="191"/>
      <c r="F6" s="191">
        <v>1</v>
      </c>
      <c r="G6" s="191">
        <f t="shared" si="0"/>
        <v>1</v>
      </c>
      <c r="H6" s="215">
        <f>+G6*100/G137</f>
        <v>0.48661800486618007</v>
      </c>
      <c r="I6" s="219">
        <v>2</v>
      </c>
      <c r="J6" s="219">
        <v>1.5</v>
      </c>
      <c r="K6" s="219">
        <v>1</v>
      </c>
      <c r="L6" s="219">
        <v>0.5</v>
      </c>
      <c r="M6" s="191">
        <v>0</v>
      </c>
      <c r="N6" s="191"/>
      <c r="O6" s="191"/>
      <c r="P6" s="191"/>
      <c r="Q6" s="216" t="s">
        <v>43</v>
      </c>
      <c r="R6" s="216" t="s">
        <v>1728</v>
      </c>
      <c r="S6" s="8"/>
      <c r="T6" s="8"/>
      <c r="U6" s="8"/>
    </row>
    <row r="7" spans="1:21" ht="20.25" customHeight="1">
      <c r="A7" s="220">
        <v>1.3</v>
      </c>
      <c r="B7" s="221" t="s">
        <v>417</v>
      </c>
      <c r="C7" s="222" t="s">
        <v>418</v>
      </c>
      <c r="D7" s="191"/>
      <c r="E7" s="191"/>
      <c r="F7" s="191">
        <v>2</v>
      </c>
      <c r="G7" s="191">
        <f t="shared" si="0"/>
        <v>2</v>
      </c>
      <c r="H7" s="215">
        <f>+G7*100/G137</f>
        <v>0.9732360097323601</v>
      </c>
      <c r="I7" s="219">
        <v>40</v>
      </c>
      <c r="J7" s="219">
        <v>35</v>
      </c>
      <c r="K7" s="219">
        <v>30</v>
      </c>
      <c r="L7" s="219">
        <v>25</v>
      </c>
      <c r="M7" s="219">
        <v>20</v>
      </c>
      <c r="N7" s="191"/>
      <c r="O7" s="191"/>
      <c r="P7" s="191"/>
      <c r="Q7" s="216" t="s">
        <v>43</v>
      </c>
      <c r="R7" s="216" t="s">
        <v>1728</v>
      </c>
      <c r="S7" s="8"/>
      <c r="T7" s="8"/>
      <c r="U7" s="8"/>
    </row>
    <row r="8" spans="1:21" s="217" customFormat="1" ht="21.75" customHeight="1">
      <c r="A8" s="212">
        <v>1.4</v>
      </c>
      <c r="B8" s="221" t="s">
        <v>419</v>
      </c>
      <c r="C8" s="222" t="s">
        <v>420</v>
      </c>
      <c r="D8" s="191"/>
      <c r="E8" s="191"/>
      <c r="F8" s="191">
        <v>2</v>
      </c>
      <c r="G8" s="191">
        <f t="shared" si="0"/>
        <v>2</v>
      </c>
      <c r="H8" s="215">
        <f>+G8*100/G137</f>
        <v>0.9732360097323601</v>
      </c>
      <c r="I8" s="223">
        <v>1.5</v>
      </c>
      <c r="J8" s="223">
        <v>1.25</v>
      </c>
      <c r="K8" s="219">
        <v>1</v>
      </c>
      <c r="L8" s="223">
        <v>0.75</v>
      </c>
      <c r="M8" s="219">
        <v>0.5</v>
      </c>
      <c r="N8" s="191"/>
      <c r="O8" s="191"/>
      <c r="P8" s="191"/>
      <c r="Q8" s="216" t="s">
        <v>1729</v>
      </c>
      <c r="R8" s="216"/>
      <c r="S8" s="224"/>
      <c r="T8" s="8"/>
      <c r="U8" s="8"/>
    </row>
    <row r="9" spans="1:23" s="217" customFormat="1" ht="41.25" customHeight="1">
      <c r="A9" s="212">
        <v>1.5</v>
      </c>
      <c r="B9" s="221" t="s">
        <v>423</v>
      </c>
      <c r="C9" s="222" t="s">
        <v>424</v>
      </c>
      <c r="D9" s="191"/>
      <c r="E9" s="191"/>
      <c r="F9" s="191">
        <v>2</v>
      </c>
      <c r="G9" s="191">
        <f t="shared" si="0"/>
        <v>2</v>
      </c>
      <c r="H9" s="215">
        <f>+G9*100/G137</f>
        <v>0.9732360097323601</v>
      </c>
      <c r="I9" s="225">
        <v>6</v>
      </c>
      <c r="J9" s="225">
        <v>5</v>
      </c>
      <c r="K9" s="225">
        <v>4</v>
      </c>
      <c r="L9" s="225">
        <v>3</v>
      </c>
      <c r="M9" s="225">
        <v>2</v>
      </c>
      <c r="N9" s="191"/>
      <c r="O9" s="191"/>
      <c r="P9" s="191"/>
      <c r="Q9" s="216" t="s">
        <v>44</v>
      </c>
      <c r="R9" s="216" t="s">
        <v>425</v>
      </c>
      <c r="S9" s="8"/>
      <c r="T9" s="8"/>
      <c r="U9" s="8"/>
      <c r="V9" s="8"/>
      <c r="W9" s="8"/>
    </row>
    <row r="10" spans="1:23" s="217" customFormat="1" ht="40.5" customHeight="1">
      <c r="A10" s="212">
        <v>1.6</v>
      </c>
      <c r="B10" s="221" t="s">
        <v>426</v>
      </c>
      <c r="C10" s="222" t="s">
        <v>424</v>
      </c>
      <c r="D10" s="191"/>
      <c r="E10" s="191"/>
      <c r="F10" s="191">
        <v>2</v>
      </c>
      <c r="G10" s="191">
        <f t="shared" si="0"/>
        <v>2</v>
      </c>
      <c r="H10" s="215">
        <f>+G10*100/G137</f>
        <v>0.9732360097323601</v>
      </c>
      <c r="I10" s="225">
        <v>6</v>
      </c>
      <c r="J10" s="225">
        <v>5</v>
      </c>
      <c r="K10" s="225">
        <v>4</v>
      </c>
      <c r="L10" s="225">
        <v>3</v>
      </c>
      <c r="M10" s="225">
        <v>2</v>
      </c>
      <c r="N10" s="191"/>
      <c r="O10" s="191"/>
      <c r="P10" s="191"/>
      <c r="Q10" s="216" t="s">
        <v>44</v>
      </c>
      <c r="R10" s="216" t="s">
        <v>425</v>
      </c>
      <c r="S10" s="8"/>
      <c r="T10" s="8"/>
      <c r="U10" s="8"/>
      <c r="V10" s="8"/>
      <c r="W10" s="8"/>
    </row>
    <row r="11" spans="1:27" ht="27" customHeight="1">
      <c r="A11" s="220">
        <v>1.7</v>
      </c>
      <c r="B11" s="226" t="s">
        <v>440</v>
      </c>
      <c r="C11" s="222" t="s">
        <v>441</v>
      </c>
      <c r="D11" s="191"/>
      <c r="E11" s="191"/>
      <c r="F11" s="191">
        <v>1</v>
      </c>
      <c r="G11" s="191">
        <f t="shared" si="0"/>
        <v>1</v>
      </c>
      <c r="H11" s="215">
        <f>+G11*100/G137</f>
        <v>0.48661800486618007</v>
      </c>
      <c r="I11" s="225">
        <v>70</v>
      </c>
      <c r="J11" s="225">
        <v>75</v>
      </c>
      <c r="K11" s="225">
        <v>80</v>
      </c>
      <c r="L11" s="225">
        <v>85</v>
      </c>
      <c r="M11" s="225">
        <v>90</v>
      </c>
      <c r="N11" s="191"/>
      <c r="O11" s="191"/>
      <c r="P11" s="191"/>
      <c r="Q11" s="216" t="s">
        <v>442</v>
      </c>
      <c r="R11" s="216" t="s">
        <v>1730</v>
      </c>
      <c r="S11" s="8"/>
      <c r="T11" s="217"/>
      <c r="U11" s="217"/>
      <c r="V11" s="217"/>
      <c r="W11" s="217"/>
      <c r="X11" s="217"/>
      <c r="Y11" s="217"/>
      <c r="Z11" s="217"/>
      <c r="AA11" s="217"/>
    </row>
    <row r="12" spans="1:27" s="217" customFormat="1" ht="23.25" customHeight="1">
      <c r="A12" s="227">
        <v>1.8</v>
      </c>
      <c r="B12" s="228" t="s">
        <v>1731</v>
      </c>
      <c r="C12" s="229" t="s">
        <v>1732</v>
      </c>
      <c r="D12" s="229">
        <v>10</v>
      </c>
      <c r="E12" s="229">
        <v>10</v>
      </c>
      <c r="F12" s="229">
        <v>3</v>
      </c>
      <c r="G12" s="191">
        <f t="shared" si="0"/>
        <v>13</v>
      </c>
      <c r="H12" s="215">
        <f>+G12*100/G137</f>
        <v>6.326034063260341</v>
      </c>
      <c r="I12" s="230">
        <v>40</v>
      </c>
      <c r="J12" s="230">
        <v>50</v>
      </c>
      <c r="K12" s="230">
        <v>60</v>
      </c>
      <c r="L12" s="230">
        <v>70</v>
      </c>
      <c r="M12" s="230">
        <v>80</v>
      </c>
      <c r="N12" s="229"/>
      <c r="O12" s="229"/>
      <c r="P12" s="231"/>
      <c r="Q12" s="1710" t="s">
        <v>1733</v>
      </c>
      <c r="R12" s="1711"/>
      <c r="S12" s="232"/>
      <c r="V12" s="36"/>
      <c r="W12" s="36"/>
      <c r="X12" s="233"/>
      <c r="Y12" s="233"/>
      <c r="Z12" s="233"/>
      <c r="AA12" s="233"/>
    </row>
    <row r="13" spans="1:23" s="217" customFormat="1" ht="45" customHeight="1">
      <c r="A13" s="227">
        <v>1.9</v>
      </c>
      <c r="B13" s="234" t="s">
        <v>1734</v>
      </c>
      <c r="C13" s="229" t="s">
        <v>1732</v>
      </c>
      <c r="D13" s="229">
        <v>10</v>
      </c>
      <c r="E13" s="229">
        <v>10</v>
      </c>
      <c r="F13" s="229"/>
      <c r="G13" s="191">
        <f t="shared" si="0"/>
        <v>10</v>
      </c>
      <c r="H13" s="215">
        <f>+G13*100/G137</f>
        <v>4.866180048661801</v>
      </c>
      <c r="I13" s="235">
        <v>40</v>
      </c>
      <c r="J13" s="235">
        <v>50</v>
      </c>
      <c r="K13" s="235">
        <v>60</v>
      </c>
      <c r="L13" s="235">
        <v>70</v>
      </c>
      <c r="M13" s="235">
        <v>80</v>
      </c>
      <c r="N13" s="229"/>
      <c r="O13" s="229"/>
      <c r="P13" s="231"/>
      <c r="Q13" s="1710" t="s">
        <v>1735</v>
      </c>
      <c r="R13" s="1711"/>
      <c r="S13" s="232"/>
      <c r="V13" s="36"/>
      <c r="W13" s="36"/>
    </row>
    <row r="14" spans="1:23" s="217" customFormat="1" ht="25.5" customHeight="1">
      <c r="A14" s="227">
        <v>1.1</v>
      </c>
      <c r="B14" s="228" t="s">
        <v>1613</v>
      </c>
      <c r="C14" s="229" t="s">
        <v>441</v>
      </c>
      <c r="D14" s="229">
        <v>10</v>
      </c>
      <c r="E14" s="229">
        <v>10</v>
      </c>
      <c r="F14" s="229">
        <v>3</v>
      </c>
      <c r="G14" s="191">
        <f t="shared" si="0"/>
        <v>13</v>
      </c>
      <c r="H14" s="215">
        <f>+G14*100/G137</f>
        <v>6.326034063260341</v>
      </c>
      <c r="I14" s="235">
        <v>50</v>
      </c>
      <c r="J14" s="235">
        <v>60</v>
      </c>
      <c r="K14" s="235">
        <v>70</v>
      </c>
      <c r="L14" s="235">
        <v>80</v>
      </c>
      <c r="M14" s="235">
        <v>90</v>
      </c>
      <c r="N14" s="229"/>
      <c r="O14" s="229"/>
      <c r="P14" s="231"/>
      <c r="Q14" s="236" t="s">
        <v>1614</v>
      </c>
      <c r="R14" s="236" t="s">
        <v>2424</v>
      </c>
      <c r="S14" s="232"/>
      <c r="V14" s="233"/>
      <c r="W14" s="233"/>
    </row>
    <row r="15" spans="1:21" s="217" customFormat="1" ht="21.75" customHeight="1">
      <c r="A15" s="227">
        <v>1.11</v>
      </c>
      <c r="B15" s="237" t="s">
        <v>2425</v>
      </c>
      <c r="C15" s="235"/>
      <c r="D15" s="229"/>
      <c r="E15" s="229"/>
      <c r="F15" s="229"/>
      <c r="G15" s="229"/>
      <c r="H15" s="238"/>
      <c r="I15" s="229"/>
      <c r="J15" s="229"/>
      <c r="K15" s="229"/>
      <c r="L15" s="229"/>
      <c r="M15" s="229"/>
      <c r="N15" s="229"/>
      <c r="O15" s="229"/>
      <c r="P15" s="239"/>
      <c r="Q15" s="240"/>
      <c r="R15" s="240"/>
      <c r="S15" s="232"/>
      <c r="U15" s="36"/>
    </row>
    <row r="16" spans="1:27" ht="24" customHeight="1">
      <c r="A16" s="241">
        <v>1.12</v>
      </c>
      <c r="B16" s="237" t="s">
        <v>2426</v>
      </c>
      <c r="C16" s="235" t="s">
        <v>403</v>
      </c>
      <c r="D16" s="229">
        <v>1.25</v>
      </c>
      <c r="E16" s="229">
        <v>1.25</v>
      </c>
      <c r="F16" s="229"/>
      <c r="G16" s="191">
        <f aca="true" t="shared" si="1" ref="G16:G21">+F16+E16</f>
        <v>1.25</v>
      </c>
      <c r="H16" s="215">
        <f>+G16*100/G137</f>
        <v>0.6082725060827251</v>
      </c>
      <c r="I16" s="229">
        <v>1</v>
      </c>
      <c r="J16" s="229">
        <v>2</v>
      </c>
      <c r="K16" s="229">
        <v>3</v>
      </c>
      <c r="L16" s="229">
        <v>4</v>
      </c>
      <c r="M16" s="229">
        <v>5</v>
      </c>
      <c r="N16" s="235"/>
      <c r="O16" s="235"/>
      <c r="P16" s="242"/>
      <c r="Q16" s="243" t="s">
        <v>432</v>
      </c>
      <c r="R16" s="243" t="s">
        <v>389</v>
      </c>
      <c r="V16" s="217"/>
      <c r="W16" s="217"/>
      <c r="X16" s="217"/>
      <c r="Y16" s="217"/>
      <c r="Z16" s="217"/>
      <c r="AA16" s="217"/>
    </row>
    <row r="17" spans="1:23" ht="46.5" customHeight="1">
      <c r="A17" s="220"/>
      <c r="B17" s="244" t="s">
        <v>2427</v>
      </c>
      <c r="C17" s="235" t="s">
        <v>190</v>
      </c>
      <c r="D17" s="229">
        <v>1.25</v>
      </c>
      <c r="E17" s="229">
        <v>1.25</v>
      </c>
      <c r="F17" s="229"/>
      <c r="G17" s="191">
        <f t="shared" si="1"/>
        <v>1.25</v>
      </c>
      <c r="H17" s="215">
        <f>+G17*100/G137</f>
        <v>0.6082725060827251</v>
      </c>
      <c r="I17" s="229">
        <v>80</v>
      </c>
      <c r="J17" s="229">
        <v>85</v>
      </c>
      <c r="K17" s="229">
        <v>90</v>
      </c>
      <c r="L17" s="229">
        <v>95</v>
      </c>
      <c r="M17" s="229">
        <v>100</v>
      </c>
      <c r="N17" s="229"/>
      <c r="O17" s="229"/>
      <c r="P17" s="234"/>
      <c r="Q17" s="243" t="s">
        <v>432</v>
      </c>
      <c r="R17" s="243" t="s">
        <v>389</v>
      </c>
      <c r="U17" s="233"/>
      <c r="V17" s="217"/>
      <c r="W17" s="217"/>
    </row>
    <row r="18" spans="1:23" ht="42" customHeight="1">
      <c r="A18" s="245"/>
      <c r="B18" s="244" t="s">
        <v>2428</v>
      </c>
      <c r="C18" s="235" t="s">
        <v>400</v>
      </c>
      <c r="D18" s="229">
        <v>1.25</v>
      </c>
      <c r="E18" s="229">
        <v>1.25</v>
      </c>
      <c r="F18" s="229"/>
      <c r="G18" s="191">
        <f t="shared" si="1"/>
        <v>1.25</v>
      </c>
      <c r="H18" s="215">
        <f>+G18*100/G137</f>
        <v>0.6082725060827251</v>
      </c>
      <c r="I18" s="229">
        <v>60</v>
      </c>
      <c r="J18" s="229">
        <v>65</v>
      </c>
      <c r="K18" s="229">
        <v>70</v>
      </c>
      <c r="L18" s="229">
        <v>75</v>
      </c>
      <c r="M18" s="229">
        <v>80</v>
      </c>
      <c r="N18" s="229"/>
      <c r="O18" s="229"/>
      <c r="P18" s="246"/>
      <c r="Q18" s="243" t="s">
        <v>389</v>
      </c>
      <c r="R18" s="243" t="s">
        <v>432</v>
      </c>
      <c r="S18" s="247"/>
      <c r="T18" s="233"/>
      <c r="U18" s="217"/>
      <c r="V18" s="217"/>
      <c r="W18" s="217"/>
    </row>
    <row r="19" spans="1:21" ht="40.5" customHeight="1">
      <c r="A19" s="245"/>
      <c r="B19" s="244" t="s">
        <v>2429</v>
      </c>
      <c r="C19" s="235" t="s">
        <v>400</v>
      </c>
      <c r="D19" s="229">
        <v>1.25</v>
      </c>
      <c r="E19" s="229">
        <v>1.25</v>
      </c>
      <c r="F19" s="229"/>
      <c r="G19" s="191">
        <f t="shared" si="1"/>
        <v>1.25</v>
      </c>
      <c r="H19" s="215">
        <f>+G19*100/G137</f>
        <v>0.6082725060827251</v>
      </c>
      <c r="I19" s="229">
        <v>60</v>
      </c>
      <c r="J19" s="229">
        <v>65</v>
      </c>
      <c r="K19" s="229">
        <v>70</v>
      </c>
      <c r="L19" s="229">
        <v>75</v>
      </c>
      <c r="M19" s="229">
        <v>80</v>
      </c>
      <c r="N19" s="229"/>
      <c r="O19" s="229"/>
      <c r="P19" s="246"/>
      <c r="Q19" s="243" t="s">
        <v>389</v>
      </c>
      <c r="R19" s="243" t="s">
        <v>432</v>
      </c>
      <c r="S19" s="232"/>
      <c r="T19" s="217"/>
      <c r="U19" s="217"/>
    </row>
    <row r="20" spans="1:24" ht="24" customHeight="1">
      <c r="A20" s="241">
        <v>1.13</v>
      </c>
      <c r="B20" s="248" t="s">
        <v>2430</v>
      </c>
      <c r="C20" s="249" t="s">
        <v>2431</v>
      </c>
      <c r="D20" s="250">
        <v>2</v>
      </c>
      <c r="E20" s="250">
        <v>2</v>
      </c>
      <c r="F20" s="250"/>
      <c r="G20" s="191">
        <f t="shared" si="1"/>
        <v>2</v>
      </c>
      <c r="H20" s="215">
        <f>+G20*100/G137</f>
        <v>0.9732360097323601</v>
      </c>
      <c r="I20" s="250" t="s">
        <v>2432</v>
      </c>
      <c r="J20" s="251"/>
      <c r="K20" s="252" t="s">
        <v>2433</v>
      </c>
      <c r="L20" s="251"/>
      <c r="M20" s="253" t="s">
        <v>2434</v>
      </c>
      <c r="N20" s="254"/>
      <c r="O20" s="254"/>
      <c r="P20" s="254"/>
      <c r="Q20" s="216" t="s">
        <v>2435</v>
      </c>
      <c r="R20" s="216"/>
      <c r="S20" s="232"/>
      <c r="T20" s="8"/>
      <c r="U20" s="8"/>
      <c r="V20" s="8"/>
      <c r="W20" s="8"/>
      <c r="X20" s="8"/>
    </row>
    <row r="21" spans="1:27" s="233" customFormat="1" ht="21.75" customHeight="1">
      <c r="A21" s="255">
        <v>1.14</v>
      </c>
      <c r="B21" s="256" t="s">
        <v>2436</v>
      </c>
      <c r="C21" s="257" t="s">
        <v>2437</v>
      </c>
      <c r="D21" s="257">
        <v>3</v>
      </c>
      <c r="E21" s="257">
        <v>3</v>
      </c>
      <c r="F21" s="258">
        <v>3</v>
      </c>
      <c r="G21" s="191">
        <f t="shared" si="1"/>
        <v>6</v>
      </c>
      <c r="H21" s="259">
        <f>+G21*100/G137</f>
        <v>2.9197080291970803</v>
      </c>
      <c r="I21" s="257" t="s">
        <v>2438</v>
      </c>
      <c r="J21" s="257">
        <v>10</v>
      </c>
      <c r="K21" s="257">
        <v>9</v>
      </c>
      <c r="L21" s="257">
        <v>8</v>
      </c>
      <c r="M21" s="257" t="s">
        <v>2439</v>
      </c>
      <c r="N21" s="257"/>
      <c r="O21" s="257"/>
      <c r="P21" s="260"/>
      <c r="Q21" s="261" t="s">
        <v>2440</v>
      </c>
      <c r="R21" s="261" t="s">
        <v>43</v>
      </c>
      <c r="S21" s="232"/>
      <c r="T21" s="8"/>
      <c r="U21" s="8"/>
      <c r="V21" s="8"/>
      <c r="W21" s="8"/>
      <c r="X21" s="8"/>
      <c r="Y21" s="36"/>
      <c r="Z21" s="36"/>
      <c r="AA21" s="36"/>
    </row>
    <row r="22" spans="1:27" s="217" customFormat="1" ht="24" customHeight="1">
      <c r="A22" s="262" t="s">
        <v>685</v>
      </c>
      <c r="B22" s="1698" t="s">
        <v>377</v>
      </c>
      <c r="C22" s="1696" t="s">
        <v>686</v>
      </c>
      <c r="D22" s="1696" t="s">
        <v>1715</v>
      </c>
      <c r="E22" s="1699" t="s">
        <v>1716</v>
      </c>
      <c r="F22" s="1699" t="s">
        <v>1717</v>
      </c>
      <c r="G22" s="1699" t="s">
        <v>1718</v>
      </c>
      <c r="H22" s="1699" t="s">
        <v>1719</v>
      </c>
      <c r="I22" s="1696" t="s">
        <v>1720</v>
      </c>
      <c r="J22" s="1696"/>
      <c r="K22" s="1696"/>
      <c r="L22" s="1696"/>
      <c r="M22" s="1696"/>
      <c r="N22" s="1696" t="s">
        <v>1721</v>
      </c>
      <c r="O22" s="1696"/>
      <c r="P22" s="1696"/>
      <c r="Q22" s="1656" t="s">
        <v>1948</v>
      </c>
      <c r="R22" s="1701" t="s">
        <v>380</v>
      </c>
      <c r="S22" s="200"/>
      <c r="T22" s="8"/>
      <c r="U22" s="8"/>
      <c r="V22" s="8"/>
      <c r="W22" s="8"/>
      <c r="X22" s="8"/>
      <c r="Y22" s="233"/>
      <c r="Z22" s="233"/>
      <c r="AA22" s="233"/>
    </row>
    <row r="23" spans="1:27" ht="33.75" customHeight="1">
      <c r="A23" s="264" t="s">
        <v>1722</v>
      </c>
      <c r="B23" s="1698"/>
      <c r="C23" s="1696"/>
      <c r="D23" s="1696"/>
      <c r="E23" s="1699"/>
      <c r="F23" s="1699"/>
      <c r="G23" s="1703"/>
      <c r="H23" s="1703"/>
      <c r="I23" s="199">
        <v>1</v>
      </c>
      <c r="J23" s="199">
        <v>2</v>
      </c>
      <c r="K23" s="199">
        <v>3</v>
      </c>
      <c r="L23" s="199">
        <v>4</v>
      </c>
      <c r="M23" s="199">
        <v>5</v>
      </c>
      <c r="N23" s="263" t="s">
        <v>2441</v>
      </c>
      <c r="O23" s="199" t="s">
        <v>2442</v>
      </c>
      <c r="P23" s="265" t="s">
        <v>1725</v>
      </c>
      <c r="Q23" s="1700"/>
      <c r="R23" s="1702"/>
      <c r="S23" s="200"/>
      <c r="T23" s="217"/>
      <c r="U23" s="217"/>
      <c r="Y23" s="217"/>
      <c r="Z23" s="217"/>
      <c r="AA23" s="217"/>
    </row>
    <row r="24" spans="1:27" ht="25.5" customHeight="1">
      <c r="A24" s="266"/>
      <c r="B24" s="267" t="s">
        <v>2443</v>
      </c>
      <c r="C24" s="268"/>
      <c r="D24" s="269"/>
      <c r="E24" s="269"/>
      <c r="F24" s="269"/>
      <c r="G24" s="269"/>
      <c r="H24" s="269"/>
      <c r="I24" s="269"/>
      <c r="J24" s="268"/>
      <c r="K24" s="268"/>
      <c r="L24" s="268"/>
      <c r="M24" s="268"/>
      <c r="N24" s="268"/>
      <c r="O24" s="269"/>
      <c r="P24" s="269"/>
      <c r="Q24" s="270"/>
      <c r="R24" s="270"/>
      <c r="S24" s="232"/>
      <c r="T24" s="217"/>
      <c r="X24" s="233"/>
      <c r="Y24" s="217"/>
      <c r="Z24" s="217"/>
      <c r="AA24" s="217"/>
    </row>
    <row r="25" spans="1:27" s="217" customFormat="1" ht="24.75" customHeight="1">
      <c r="A25" s="220">
        <v>2.1</v>
      </c>
      <c r="B25" s="271" t="s">
        <v>444</v>
      </c>
      <c r="C25" s="272" t="s">
        <v>400</v>
      </c>
      <c r="D25" s="273"/>
      <c r="E25" s="273"/>
      <c r="F25" s="273">
        <v>1</v>
      </c>
      <c r="G25" s="191">
        <f aca="true" t="shared" si="2" ref="G25:G33">+F25+E25</f>
        <v>1</v>
      </c>
      <c r="H25" s="215">
        <f>+G25*100/G137</f>
        <v>0.48661800486618007</v>
      </c>
      <c r="I25" s="273">
        <v>70</v>
      </c>
      <c r="J25" s="273">
        <v>75</v>
      </c>
      <c r="K25" s="273">
        <v>80</v>
      </c>
      <c r="L25" s="273">
        <v>85</v>
      </c>
      <c r="M25" s="273">
        <v>90</v>
      </c>
      <c r="N25" s="273"/>
      <c r="O25" s="273"/>
      <c r="P25" s="273"/>
      <c r="Q25" s="216" t="s">
        <v>389</v>
      </c>
      <c r="R25" s="216" t="s">
        <v>2444</v>
      </c>
      <c r="S25" s="197"/>
      <c r="T25" s="36"/>
      <c r="U25" s="36"/>
      <c r="V25" s="36"/>
      <c r="W25" s="36"/>
      <c r="Y25" s="36"/>
      <c r="Z25" s="36"/>
      <c r="AA25" s="36"/>
    </row>
    <row r="26" spans="1:24" s="217" customFormat="1" ht="21.75" customHeight="1">
      <c r="A26" s="220">
        <v>2.2</v>
      </c>
      <c r="B26" s="274" t="s">
        <v>447</v>
      </c>
      <c r="C26" s="275" t="s">
        <v>448</v>
      </c>
      <c r="D26" s="276"/>
      <c r="E26" s="276"/>
      <c r="F26" s="276">
        <v>2</v>
      </c>
      <c r="G26" s="191">
        <f t="shared" si="2"/>
        <v>2</v>
      </c>
      <c r="H26" s="215">
        <f>+G26*100/G137</f>
        <v>0.9732360097323601</v>
      </c>
      <c r="I26" s="273">
        <v>10</v>
      </c>
      <c r="J26" s="273">
        <v>15</v>
      </c>
      <c r="K26" s="273">
        <v>20</v>
      </c>
      <c r="L26" s="273">
        <v>25</v>
      </c>
      <c r="M26" s="273">
        <v>30</v>
      </c>
      <c r="N26" s="273"/>
      <c r="O26" s="273"/>
      <c r="P26" s="273"/>
      <c r="Q26" s="216" t="s">
        <v>449</v>
      </c>
      <c r="R26" s="216" t="s">
        <v>15</v>
      </c>
      <c r="S26" s="197"/>
      <c r="T26" s="8"/>
      <c r="U26" s="8"/>
      <c r="V26" s="8"/>
      <c r="W26" s="8"/>
      <c r="X26" s="8"/>
    </row>
    <row r="27" spans="1:27" ht="23.25" customHeight="1">
      <c r="A27" s="212">
        <v>2.3</v>
      </c>
      <c r="B27" s="274" t="s">
        <v>16</v>
      </c>
      <c r="C27" s="275" t="s">
        <v>403</v>
      </c>
      <c r="D27" s="276"/>
      <c r="E27" s="276"/>
      <c r="F27" s="276">
        <v>3</v>
      </c>
      <c r="G27" s="191">
        <f t="shared" si="2"/>
        <v>3</v>
      </c>
      <c r="H27" s="215">
        <f>+G27*100/G137</f>
        <v>1.4598540145985401</v>
      </c>
      <c r="I27" s="273">
        <v>1</v>
      </c>
      <c r="J27" s="273">
        <v>2</v>
      </c>
      <c r="K27" s="273">
        <v>3</v>
      </c>
      <c r="L27" s="273">
        <v>4</v>
      </c>
      <c r="M27" s="273">
        <v>5</v>
      </c>
      <c r="N27" s="273"/>
      <c r="O27" s="273"/>
      <c r="P27" s="273"/>
      <c r="Q27" s="216" t="s">
        <v>1918</v>
      </c>
      <c r="R27" s="216" t="s">
        <v>385</v>
      </c>
      <c r="T27" s="8"/>
      <c r="U27" s="8"/>
      <c r="V27" s="8"/>
      <c r="W27" s="8"/>
      <c r="X27" s="8"/>
      <c r="Y27" s="217"/>
      <c r="Z27" s="217"/>
      <c r="AA27" s="217"/>
    </row>
    <row r="28" spans="1:27" ht="22.5" customHeight="1">
      <c r="A28" s="212">
        <v>2.4</v>
      </c>
      <c r="B28" s="271" t="s">
        <v>18</v>
      </c>
      <c r="C28" s="276" t="s">
        <v>19</v>
      </c>
      <c r="D28" s="276"/>
      <c r="E28" s="276"/>
      <c r="F28" s="276">
        <v>0.5</v>
      </c>
      <c r="G28" s="191">
        <f t="shared" si="2"/>
        <v>0.5</v>
      </c>
      <c r="H28" s="215">
        <f>+G28*100/G137</f>
        <v>0.24330900243309003</v>
      </c>
      <c r="I28" s="257" t="s">
        <v>2445</v>
      </c>
      <c r="J28" s="273">
        <v>6</v>
      </c>
      <c r="K28" s="273">
        <v>5</v>
      </c>
      <c r="L28" s="273">
        <v>4</v>
      </c>
      <c r="M28" s="257" t="s">
        <v>2446</v>
      </c>
      <c r="N28" s="273"/>
      <c r="O28" s="273"/>
      <c r="P28" s="273"/>
      <c r="Q28" s="216" t="s">
        <v>421</v>
      </c>
      <c r="R28" s="216" t="s">
        <v>385</v>
      </c>
      <c r="T28" s="8"/>
      <c r="U28" s="8"/>
      <c r="V28" s="8"/>
      <c r="W28" s="8"/>
      <c r="X28" s="8"/>
      <c r="Y28" s="8"/>
      <c r="Z28" s="8"/>
      <c r="AA28" s="8"/>
    </row>
    <row r="29" spans="1:27" ht="21" customHeight="1">
      <c r="A29" s="220">
        <v>2.5</v>
      </c>
      <c r="B29" s="271" t="s">
        <v>20</v>
      </c>
      <c r="C29" s="272"/>
      <c r="D29" s="273"/>
      <c r="E29" s="273"/>
      <c r="F29" s="273">
        <v>1.5</v>
      </c>
      <c r="G29" s="191">
        <f t="shared" si="2"/>
        <v>1.5</v>
      </c>
      <c r="H29" s="215">
        <f>+G29*100/G137</f>
        <v>0.7299270072992701</v>
      </c>
      <c r="I29" s="273" t="s">
        <v>2447</v>
      </c>
      <c r="J29" s="273"/>
      <c r="K29" s="54" t="s">
        <v>2448</v>
      </c>
      <c r="L29" s="273"/>
      <c r="M29" s="273" t="s">
        <v>2449</v>
      </c>
      <c r="N29" s="273"/>
      <c r="O29" s="273"/>
      <c r="P29" s="273"/>
      <c r="Q29" s="216" t="s">
        <v>389</v>
      </c>
      <c r="R29" s="216" t="s">
        <v>2450</v>
      </c>
      <c r="S29" s="8"/>
      <c r="T29" s="8"/>
      <c r="U29" s="8"/>
      <c r="V29" s="8"/>
      <c r="W29" s="8"/>
      <c r="X29" s="8"/>
      <c r="Y29" s="8"/>
      <c r="Z29" s="8"/>
      <c r="AA29" s="8"/>
    </row>
    <row r="30" spans="1:27" ht="22.5" customHeight="1">
      <c r="A30" s="220">
        <v>2.6</v>
      </c>
      <c r="B30" s="271" t="s">
        <v>23</v>
      </c>
      <c r="C30" s="276" t="s">
        <v>24</v>
      </c>
      <c r="D30" s="273"/>
      <c r="E30" s="273"/>
      <c r="F30" s="273">
        <v>2</v>
      </c>
      <c r="G30" s="191">
        <f t="shared" si="2"/>
        <v>2</v>
      </c>
      <c r="H30" s="215">
        <f>+G30*100/G137</f>
        <v>0.9732360097323601</v>
      </c>
      <c r="I30" s="54">
        <v>3000</v>
      </c>
      <c r="J30" s="54">
        <v>2500</v>
      </c>
      <c r="K30" s="54">
        <v>2000</v>
      </c>
      <c r="L30" s="54">
        <v>1500</v>
      </c>
      <c r="M30" s="54">
        <v>1000</v>
      </c>
      <c r="N30" s="273"/>
      <c r="O30" s="273"/>
      <c r="P30" s="273"/>
      <c r="Q30" s="216" t="s">
        <v>389</v>
      </c>
      <c r="R30" s="216" t="s">
        <v>25</v>
      </c>
      <c r="S30" s="8"/>
      <c r="T30" s="8"/>
      <c r="U30" s="8"/>
      <c r="V30" s="8"/>
      <c r="W30" s="8"/>
      <c r="X30" s="8"/>
      <c r="Y30" s="8"/>
      <c r="Z30" s="8"/>
      <c r="AA30" s="8"/>
    </row>
    <row r="31" spans="1:23" ht="23.25" customHeight="1">
      <c r="A31" s="220">
        <v>2.7</v>
      </c>
      <c r="B31" s="271" t="s">
        <v>27</v>
      </c>
      <c r="C31" s="222" t="s">
        <v>424</v>
      </c>
      <c r="D31" s="273"/>
      <c r="E31" s="273"/>
      <c r="F31" s="277">
        <v>1.5</v>
      </c>
      <c r="G31" s="191">
        <f t="shared" si="2"/>
        <v>1.5</v>
      </c>
      <c r="H31" s="215">
        <f>+G31*100/G137</f>
        <v>0.7299270072992701</v>
      </c>
      <c r="I31" s="278">
        <v>5</v>
      </c>
      <c r="J31" s="278">
        <v>4</v>
      </c>
      <c r="K31" s="278">
        <v>3</v>
      </c>
      <c r="L31" s="278">
        <v>2</v>
      </c>
      <c r="M31" s="278">
        <v>1</v>
      </c>
      <c r="N31" s="273"/>
      <c r="O31" s="273"/>
      <c r="P31" s="273"/>
      <c r="Q31" s="216" t="s">
        <v>44</v>
      </c>
      <c r="R31" s="54" t="s">
        <v>3117</v>
      </c>
      <c r="S31" s="8"/>
      <c r="V31" s="233"/>
      <c r="W31" s="233"/>
    </row>
    <row r="32" spans="1:24" ht="22.5" customHeight="1">
      <c r="A32" s="220">
        <v>2.8</v>
      </c>
      <c r="B32" s="271" t="s">
        <v>179</v>
      </c>
      <c r="C32" s="222" t="s">
        <v>424</v>
      </c>
      <c r="D32" s="273"/>
      <c r="E32" s="273"/>
      <c r="F32" s="273">
        <v>2</v>
      </c>
      <c r="G32" s="191">
        <f t="shared" si="2"/>
        <v>2</v>
      </c>
      <c r="H32" s="215">
        <f>+G32*100/G137</f>
        <v>0.9732360097323601</v>
      </c>
      <c r="I32" s="278">
        <v>5</v>
      </c>
      <c r="J32" s="278">
        <v>4</v>
      </c>
      <c r="K32" s="278">
        <v>3</v>
      </c>
      <c r="L32" s="278">
        <v>2</v>
      </c>
      <c r="M32" s="278">
        <v>1</v>
      </c>
      <c r="N32" s="273"/>
      <c r="O32" s="273"/>
      <c r="P32" s="273"/>
      <c r="Q32" s="216" t="s">
        <v>44</v>
      </c>
      <c r="R32" s="54" t="s">
        <v>3117</v>
      </c>
      <c r="S32" s="8"/>
      <c r="V32" s="217"/>
      <c r="W32" s="217"/>
      <c r="X32" s="217"/>
    </row>
    <row r="33" spans="1:19" ht="21" customHeight="1">
      <c r="A33" s="220">
        <v>2.9</v>
      </c>
      <c r="B33" s="271" t="s">
        <v>180</v>
      </c>
      <c r="C33" s="272" t="s">
        <v>400</v>
      </c>
      <c r="D33" s="273"/>
      <c r="E33" s="273"/>
      <c r="F33" s="277">
        <v>2</v>
      </c>
      <c r="G33" s="191">
        <f t="shared" si="2"/>
        <v>2</v>
      </c>
      <c r="H33" s="215">
        <f>+G33*100/G137</f>
        <v>0.9732360097323601</v>
      </c>
      <c r="I33" s="273">
        <v>70</v>
      </c>
      <c r="J33" s="273">
        <v>75</v>
      </c>
      <c r="K33" s="273">
        <v>80</v>
      </c>
      <c r="L33" s="273">
        <v>85</v>
      </c>
      <c r="M33" s="273">
        <v>90</v>
      </c>
      <c r="N33" s="273"/>
      <c r="O33" s="273"/>
      <c r="P33" s="273"/>
      <c r="Q33" s="216" t="s">
        <v>449</v>
      </c>
      <c r="R33" s="216" t="s">
        <v>2451</v>
      </c>
      <c r="S33" s="8"/>
    </row>
    <row r="34" spans="1:24" ht="21" customHeight="1">
      <c r="A34" s="241">
        <v>2.1</v>
      </c>
      <c r="B34" s="244" t="s">
        <v>793</v>
      </c>
      <c r="C34" s="279" t="s">
        <v>794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1"/>
      <c r="Q34" s="282"/>
      <c r="R34" s="282"/>
      <c r="S34" s="247"/>
      <c r="T34" s="233"/>
      <c r="U34" s="217"/>
      <c r="X34" s="217"/>
    </row>
    <row r="35" spans="1:23" ht="21.75" customHeight="1">
      <c r="A35" s="241"/>
      <c r="B35" s="244" t="s">
        <v>795</v>
      </c>
      <c r="C35" s="279" t="s">
        <v>796</v>
      </c>
      <c r="D35" s="280">
        <v>1.5</v>
      </c>
      <c r="E35" s="280">
        <v>1.5</v>
      </c>
      <c r="F35" s="280"/>
      <c r="G35" s="191">
        <f aca="true" t="shared" si="3" ref="G35:G46">+F35+E35</f>
        <v>1.5</v>
      </c>
      <c r="H35" s="215">
        <f>+G35*100/G137</f>
        <v>0.7299270072992701</v>
      </c>
      <c r="I35" s="283">
        <v>65</v>
      </c>
      <c r="J35" s="283">
        <v>70</v>
      </c>
      <c r="K35" s="283">
        <v>75</v>
      </c>
      <c r="L35" s="283">
        <v>80</v>
      </c>
      <c r="M35" s="283">
        <v>85</v>
      </c>
      <c r="N35" s="279"/>
      <c r="O35" s="279"/>
      <c r="P35" s="284"/>
      <c r="Q35" s="243" t="s">
        <v>432</v>
      </c>
      <c r="R35" s="243" t="s">
        <v>2440</v>
      </c>
      <c r="S35" s="232"/>
      <c r="T35" s="217"/>
      <c r="V35" s="217"/>
      <c r="W35" s="217"/>
    </row>
    <row r="36" spans="1:23" ht="21" customHeight="1">
      <c r="A36" s="241"/>
      <c r="B36" s="244" t="s">
        <v>797</v>
      </c>
      <c r="C36" s="279" t="s">
        <v>798</v>
      </c>
      <c r="D36" s="280">
        <v>1.5</v>
      </c>
      <c r="E36" s="280">
        <v>1.5</v>
      </c>
      <c r="F36" s="280"/>
      <c r="G36" s="191">
        <f t="shared" si="3"/>
        <v>1.5</v>
      </c>
      <c r="H36" s="215">
        <f>+G36*100/G137</f>
        <v>0.7299270072992701</v>
      </c>
      <c r="I36" s="280" t="s">
        <v>799</v>
      </c>
      <c r="J36" s="285"/>
      <c r="K36" s="285"/>
      <c r="L36" s="285"/>
      <c r="M36" s="280" t="s">
        <v>800</v>
      </c>
      <c r="N36" s="279"/>
      <c r="O36" s="279"/>
      <c r="P36" s="244"/>
      <c r="Q36" s="243" t="s">
        <v>432</v>
      </c>
      <c r="R36" s="243" t="s">
        <v>2440</v>
      </c>
      <c r="U36" s="217"/>
      <c r="V36" s="217"/>
      <c r="W36" s="217"/>
    </row>
    <row r="37" spans="1:20" ht="21" customHeight="1">
      <c r="A37" s="241">
        <v>2.11</v>
      </c>
      <c r="B37" s="244" t="s">
        <v>801</v>
      </c>
      <c r="C37" s="279" t="s">
        <v>190</v>
      </c>
      <c r="D37" s="280">
        <v>0.5</v>
      </c>
      <c r="E37" s="280">
        <v>0.5</v>
      </c>
      <c r="F37" s="280"/>
      <c r="G37" s="191">
        <f t="shared" si="3"/>
        <v>0.5</v>
      </c>
      <c r="H37" s="215">
        <f>+G37*100/G137</f>
        <v>0.24330900243309003</v>
      </c>
      <c r="I37" s="283">
        <v>80</v>
      </c>
      <c r="J37" s="283">
        <v>85</v>
      </c>
      <c r="K37" s="283">
        <v>90</v>
      </c>
      <c r="L37" s="283">
        <v>95</v>
      </c>
      <c r="M37" s="283">
        <v>100</v>
      </c>
      <c r="N37" s="280"/>
      <c r="O37" s="280"/>
      <c r="P37" s="281"/>
      <c r="Q37" s="243" t="s">
        <v>432</v>
      </c>
      <c r="R37" s="243" t="s">
        <v>2440</v>
      </c>
      <c r="S37" s="232"/>
      <c r="T37" s="217"/>
    </row>
    <row r="38" spans="1:18" ht="39.75" customHeight="1">
      <c r="A38" s="286">
        <v>2.12</v>
      </c>
      <c r="B38" s="244" t="s">
        <v>2422</v>
      </c>
      <c r="C38" s="279" t="s">
        <v>796</v>
      </c>
      <c r="D38" s="280">
        <v>0.5</v>
      </c>
      <c r="E38" s="280">
        <v>0.5</v>
      </c>
      <c r="F38" s="280"/>
      <c r="G38" s="191">
        <f t="shared" si="3"/>
        <v>0.5</v>
      </c>
      <c r="H38" s="215">
        <f>+G38*100/G137</f>
        <v>0.24330900243309003</v>
      </c>
      <c r="I38" s="280">
        <v>65</v>
      </c>
      <c r="J38" s="280">
        <v>70</v>
      </c>
      <c r="K38" s="280">
        <v>75</v>
      </c>
      <c r="L38" s="280">
        <v>80</v>
      </c>
      <c r="M38" s="280">
        <v>85</v>
      </c>
      <c r="N38" s="280"/>
      <c r="O38" s="280"/>
      <c r="P38" s="281"/>
      <c r="Q38" s="243" t="s">
        <v>432</v>
      </c>
      <c r="R38" s="243" t="s">
        <v>2440</v>
      </c>
    </row>
    <row r="39" spans="1:24" ht="21" customHeight="1">
      <c r="A39" s="241">
        <v>2.13</v>
      </c>
      <c r="B39" s="287" t="s">
        <v>2423</v>
      </c>
      <c r="C39" s="219" t="s">
        <v>190</v>
      </c>
      <c r="D39" s="288">
        <v>0.5</v>
      </c>
      <c r="E39" s="288">
        <v>0.5</v>
      </c>
      <c r="F39" s="288"/>
      <c r="G39" s="191">
        <f t="shared" si="3"/>
        <v>0.5</v>
      </c>
      <c r="H39" s="215">
        <f>+G39*100/G137</f>
        <v>0.24330900243309003</v>
      </c>
      <c r="I39" s="288">
        <v>80</v>
      </c>
      <c r="J39" s="288">
        <v>85</v>
      </c>
      <c r="K39" s="288">
        <v>90</v>
      </c>
      <c r="L39" s="288">
        <v>95</v>
      </c>
      <c r="M39" s="288">
        <v>100</v>
      </c>
      <c r="N39" s="288"/>
      <c r="O39" s="288"/>
      <c r="P39" s="281"/>
      <c r="Q39" s="243" t="s">
        <v>432</v>
      </c>
      <c r="R39" s="243" t="s">
        <v>2440</v>
      </c>
      <c r="S39" s="289"/>
      <c r="X39" s="233"/>
    </row>
    <row r="40" spans="1:19" ht="21.75" customHeight="1">
      <c r="A40" s="241">
        <v>2.14</v>
      </c>
      <c r="B40" s="244" t="s">
        <v>3142</v>
      </c>
      <c r="C40" s="279" t="s">
        <v>3143</v>
      </c>
      <c r="D40" s="280">
        <v>0.5</v>
      </c>
      <c r="E40" s="280">
        <v>0.5</v>
      </c>
      <c r="F40" s="280"/>
      <c r="G40" s="191">
        <f t="shared" si="3"/>
        <v>0.5</v>
      </c>
      <c r="H40" s="191">
        <f>+G40*100/G137</f>
        <v>0.24330900243309003</v>
      </c>
      <c r="I40" s="280" t="s">
        <v>799</v>
      </c>
      <c r="J40" s="285"/>
      <c r="K40" s="290"/>
      <c r="L40" s="285"/>
      <c r="M40" s="249" t="s">
        <v>3144</v>
      </c>
      <c r="N40" s="280"/>
      <c r="O40" s="280"/>
      <c r="P40" s="281"/>
      <c r="Q40" s="243" t="s">
        <v>432</v>
      </c>
      <c r="R40" s="243" t="s">
        <v>2440</v>
      </c>
      <c r="S40" s="289"/>
    </row>
    <row r="41" spans="1:23" ht="42" customHeight="1">
      <c r="A41" s="241">
        <v>2.15</v>
      </c>
      <c r="B41" s="287" t="s">
        <v>3145</v>
      </c>
      <c r="C41" s="219" t="s">
        <v>3146</v>
      </c>
      <c r="D41" s="288">
        <v>0.5</v>
      </c>
      <c r="E41" s="288">
        <v>0.5</v>
      </c>
      <c r="F41" s="288"/>
      <c r="G41" s="191">
        <f t="shared" si="3"/>
        <v>0.5</v>
      </c>
      <c r="H41" s="191">
        <f>+G41*100/G137</f>
        <v>0.24330900243309003</v>
      </c>
      <c r="I41" s="288">
        <v>80</v>
      </c>
      <c r="J41" s="288">
        <v>85</v>
      </c>
      <c r="K41" s="288">
        <v>90</v>
      </c>
      <c r="L41" s="288">
        <v>95</v>
      </c>
      <c r="M41" s="288">
        <v>100</v>
      </c>
      <c r="N41" s="219"/>
      <c r="O41" s="219"/>
      <c r="P41" s="291"/>
      <c r="Q41" s="243" t="s">
        <v>432</v>
      </c>
      <c r="R41" s="243" t="s">
        <v>2440</v>
      </c>
      <c r="V41" s="233"/>
      <c r="W41" s="233"/>
    </row>
    <row r="42" spans="1:18" ht="21" customHeight="1">
      <c r="A42" s="241">
        <v>2.16</v>
      </c>
      <c r="B42" s="244" t="s">
        <v>3089</v>
      </c>
      <c r="C42" s="279" t="s">
        <v>3090</v>
      </c>
      <c r="D42" s="280">
        <v>2.5</v>
      </c>
      <c r="E42" s="280">
        <v>2.5</v>
      </c>
      <c r="F42" s="280"/>
      <c r="G42" s="191">
        <f t="shared" si="3"/>
        <v>2.5</v>
      </c>
      <c r="H42" s="191">
        <f>+G42*100/G137</f>
        <v>1.2165450121654502</v>
      </c>
      <c r="I42" s="292">
        <v>99.3</v>
      </c>
      <c r="J42" s="292">
        <v>99.4</v>
      </c>
      <c r="K42" s="292">
        <v>99.5</v>
      </c>
      <c r="L42" s="292">
        <v>99.6</v>
      </c>
      <c r="M42" s="292">
        <v>99.7</v>
      </c>
      <c r="N42" s="280"/>
      <c r="O42" s="280"/>
      <c r="P42" s="293"/>
      <c r="Q42" s="282" t="s">
        <v>1918</v>
      </c>
      <c r="R42" s="282" t="s">
        <v>3091</v>
      </c>
    </row>
    <row r="43" spans="1:18" ht="42.75" customHeight="1">
      <c r="A43" s="241">
        <v>2.17</v>
      </c>
      <c r="B43" s="244" t="s">
        <v>3092</v>
      </c>
      <c r="C43" s="292" t="s">
        <v>403</v>
      </c>
      <c r="D43" s="294">
        <v>2.5</v>
      </c>
      <c r="E43" s="294">
        <v>2.5</v>
      </c>
      <c r="F43" s="294"/>
      <c r="G43" s="191">
        <f t="shared" si="3"/>
        <v>2.5</v>
      </c>
      <c r="H43" s="191">
        <f>+G43*100/G137</f>
        <v>1.2165450121654502</v>
      </c>
      <c r="I43" s="292">
        <v>1</v>
      </c>
      <c r="J43" s="292">
        <v>2</v>
      </c>
      <c r="K43" s="292">
        <v>3</v>
      </c>
      <c r="L43" s="292">
        <v>4</v>
      </c>
      <c r="M43" s="292">
        <v>5</v>
      </c>
      <c r="N43" s="294"/>
      <c r="O43" s="294"/>
      <c r="P43" s="281"/>
      <c r="Q43" s="282" t="s">
        <v>1918</v>
      </c>
      <c r="R43" s="282" t="s">
        <v>3093</v>
      </c>
    </row>
    <row r="44" spans="1:27" s="233" customFormat="1" ht="26.25" customHeight="1">
      <c r="A44" s="241">
        <v>2.18</v>
      </c>
      <c r="B44" s="287" t="s">
        <v>3094</v>
      </c>
      <c r="C44" s="279" t="s">
        <v>800</v>
      </c>
      <c r="D44" s="288">
        <v>0.5</v>
      </c>
      <c r="E44" s="295">
        <v>1</v>
      </c>
      <c r="F44" s="288"/>
      <c r="G44" s="191">
        <f t="shared" si="3"/>
        <v>1</v>
      </c>
      <c r="H44" s="191">
        <f>+G44*100/G137</f>
        <v>0.48661800486618007</v>
      </c>
      <c r="I44" s="288" t="s">
        <v>799</v>
      </c>
      <c r="J44" s="296"/>
      <c r="K44" s="296"/>
      <c r="L44" s="296"/>
      <c r="M44" s="288" t="s">
        <v>800</v>
      </c>
      <c r="N44" s="288"/>
      <c r="O44" s="288"/>
      <c r="P44" s="297"/>
      <c r="Q44" s="240" t="s">
        <v>1918</v>
      </c>
      <c r="R44" s="240" t="s">
        <v>342</v>
      </c>
      <c r="S44" s="247"/>
      <c r="T44" s="36"/>
      <c r="V44" s="36"/>
      <c r="W44" s="36"/>
      <c r="X44" s="36"/>
      <c r="Y44" s="36"/>
      <c r="Z44" s="36"/>
      <c r="AA44" s="36"/>
    </row>
    <row r="45" spans="1:18" ht="27.75" customHeight="1">
      <c r="A45" s="241">
        <v>2.19</v>
      </c>
      <c r="B45" s="287" t="s">
        <v>343</v>
      </c>
      <c r="C45" s="219" t="s">
        <v>344</v>
      </c>
      <c r="D45" s="219">
        <v>0.5</v>
      </c>
      <c r="E45" s="298">
        <v>1</v>
      </c>
      <c r="F45" s="219"/>
      <c r="G45" s="191">
        <f t="shared" si="3"/>
        <v>1</v>
      </c>
      <c r="H45" s="191">
        <f>+G45*100/G137</f>
        <v>0.48661800486618007</v>
      </c>
      <c r="I45" s="219">
        <v>60</v>
      </c>
      <c r="J45" s="219">
        <v>70</v>
      </c>
      <c r="K45" s="219">
        <v>80</v>
      </c>
      <c r="L45" s="219">
        <v>90</v>
      </c>
      <c r="M45" s="219">
        <v>100</v>
      </c>
      <c r="N45" s="219"/>
      <c r="O45" s="219"/>
      <c r="P45" s="299"/>
      <c r="Q45" s="240" t="s">
        <v>345</v>
      </c>
      <c r="R45" s="240" t="s">
        <v>346</v>
      </c>
    </row>
    <row r="46" spans="1:18" ht="23.25" customHeight="1">
      <c r="A46" s="300">
        <v>2.2</v>
      </c>
      <c r="B46" s="301" t="s">
        <v>347</v>
      </c>
      <c r="C46" s="302" t="s">
        <v>348</v>
      </c>
      <c r="D46" s="302">
        <v>0.5</v>
      </c>
      <c r="E46" s="302">
        <v>0.5</v>
      </c>
      <c r="F46" s="302"/>
      <c r="G46" s="191">
        <f t="shared" si="3"/>
        <v>0.5</v>
      </c>
      <c r="H46" s="191">
        <f>+G46*100/(G137)</f>
        <v>0.24330900243309003</v>
      </c>
      <c r="I46" s="302">
        <v>50</v>
      </c>
      <c r="J46" s="302">
        <v>60</v>
      </c>
      <c r="K46" s="302">
        <v>70</v>
      </c>
      <c r="L46" s="302">
        <v>80</v>
      </c>
      <c r="M46" s="302" t="s">
        <v>349</v>
      </c>
      <c r="N46" s="302"/>
      <c r="O46" s="302"/>
      <c r="P46" s="303"/>
      <c r="Q46" s="304" t="s">
        <v>389</v>
      </c>
      <c r="R46" s="304"/>
    </row>
    <row r="47" spans="1:18" ht="27.75" customHeight="1">
      <c r="A47" s="262" t="s">
        <v>685</v>
      </c>
      <c r="B47" s="1698" t="s">
        <v>377</v>
      </c>
      <c r="C47" s="1696" t="s">
        <v>686</v>
      </c>
      <c r="D47" s="1696" t="s">
        <v>1715</v>
      </c>
      <c r="E47" s="1699" t="s">
        <v>1716</v>
      </c>
      <c r="F47" s="1699" t="s">
        <v>1717</v>
      </c>
      <c r="G47" s="1699" t="s">
        <v>1718</v>
      </c>
      <c r="H47" s="1699" t="s">
        <v>1719</v>
      </c>
      <c r="I47" s="1696" t="s">
        <v>1720</v>
      </c>
      <c r="J47" s="1696"/>
      <c r="K47" s="1696"/>
      <c r="L47" s="1696"/>
      <c r="M47" s="1696"/>
      <c r="N47" s="1696" t="s">
        <v>1721</v>
      </c>
      <c r="O47" s="1696"/>
      <c r="P47" s="1696"/>
      <c r="Q47" s="1656" t="s">
        <v>1948</v>
      </c>
      <c r="R47" s="1701" t="s">
        <v>380</v>
      </c>
    </row>
    <row r="48" spans="1:27" ht="24" customHeight="1">
      <c r="A48" s="305" t="s">
        <v>1722</v>
      </c>
      <c r="B48" s="1698"/>
      <c r="C48" s="1696"/>
      <c r="D48" s="1696"/>
      <c r="E48" s="1699"/>
      <c r="F48" s="1699"/>
      <c r="G48" s="1703"/>
      <c r="H48" s="1703"/>
      <c r="I48" s="199">
        <v>1</v>
      </c>
      <c r="J48" s="199">
        <v>2</v>
      </c>
      <c r="K48" s="199">
        <v>3</v>
      </c>
      <c r="L48" s="199">
        <v>4</v>
      </c>
      <c r="M48" s="199">
        <v>5</v>
      </c>
      <c r="N48" s="263" t="s">
        <v>2441</v>
      </c>
      <c r="O48" s="199" t="s">
        <v>2442</v>
      </c>
      <c r="P48" s="265" t="s">
        <v>1725</v>
      </c>
      <c r="Q48" s="1700"/>
      <c r="R48" s="1702"/>
      <c r="T48" s="233"/>
      <c r="Y48" s="233"/>
      <c r="Z48" s="233"/>
      <c r="AA48" s="233"/>
    </row>
    <row r="49" spans="1:18" ht="21" customHeight="1">
      <c r="A49" s="306"/>
      <c r="B49" s="307" t="s">
        <v>350</v>
      </c>
      <c r="C49" s="308"/>
      <c r="D49" s="309"/>
      <c r="E49" s="309"/>
      <c r="F49" s="309"/>
      <c r="G49" s="309"/>
      <c r="H49" s="309"/>
      <c r="I49" s="310"/>
      <c r="J49" s="311"/>
      <c r="K49" s="311"/>
      <c r="L49" s="311"/>
      <c r="M49" s="311"/>
      <c r="N49" s="308"/>
      <c r="O49" s="309"/>
      <c r="P49" s="309"/>
      <c r="Q49" s="270"/>
      <c r="R49" s="270"/>
    </row>
    <row r="50" spans="1:27" s="313" customFormat="1" ht="26.25" customHeight="1">
      <c r="A50" s="312">
        <v>2.21</v>
      </c>
      <c r="B50" s="287" t="s">
        <v>351</v>
      </c>
      <c r="C50" s="219" t="s">
        <v>352</v>
      </c>
      <c r="D50" s="219">
        <v>0.5</v>
      </c>
      <c r="E50" s="298">
        <v>1</v>
      </c>
      <c r="F50" s="219"/>
      <c r="G50" s="191">
        <f aca="true" t="shared" si="4" ref="G50:G59">+F50+E50</f>
        <v>1</v>
      </c>
      <c r="H50" s="191">
        <f>+G50*100/(G137)</f>
        <v>0.48661800486618007</v>
      </c>
      <c r="I50" s="225" t="s">
        <v>353</v>
      </c>
      <c r="J50" s="225">
        <v>35</v>
      </c>
      <c r="K50" s="225">
        <v>30</v>
      </c>
      <c r="L50" s="225">
        <v>25</v>
      </c>
      <c r="M50" s="225" t="s">
        <v>354</v>
      </c>
      <c r="N50" s="219"/>
      <c r="O50" s="219"/>
      <c r="P50" s="299"/>
      <c r="Q50" s="240" t="s">
        <v>43</v>
      </c>
      <c r="R50" s="240"/>
      <c r="S50" s="197"/>
      <c r="T50" s="36"/>
      <c r="U50" s="36"/>
      <c r="V50" s="36"/>
      <c r="W50" s="36"/>
      <c r="X50" s="36"/>
      <c r="Y50" s="36"/>
      <c r="Z50" s="36"/>
      <c r="AA50" s="36"/>
    </row>
    <row r="51" spans="1:27" s="313" customFormat="1" ht="24.75" customHeight="1">
      <c r="A51" s="241">
        <v>2.22</v>
      </c>
      <c r="B51" s="287" t="s">
        <v>355</v>
      </c>
      <c r="C51" s="219" t="s">
        <v>796</v>
      </c>
      <c r="D51" s="219">
        <v>0.5</v>
      </c>
      <c r="E51" s="219">
        <v>0.5</v>
      </c>
      <c r="F51" s="219"/>
      <c r="G51" s="191">
        <f t="shared" si="4"/>
        <v>0.5</v>
      </c>
      <c r="H51" s="215">
        <f>+G51*100/G137</f>
        <v>0.24330900243309003</v>
      </c>
      <c r="I51" s="225">
        <v>65</v>
      </c>
      <c r="J51" s="225">
        <v>70</v>
      </c>
      <c r="K51" s="225">
        <v>75</v>
      </c>
      <c r="L51" s="225">
        <v>80</v>
      </c>
      <c r="M51" s="225">
        <v>85</v>
      </c>
      <c r="N51" s="287"/>
      <c r="O51" s="314"/>
      <c r="P51" s="299"/>
      <c r="Q51" s="315" t="s">
        <v>356</v>
      </c>
      <c r="R51" s="315"/>
      <c r="S51" s="197"/>
      <c r="T51" s="36"/>
      <c r="U51" s="36"/>
      <c r="V51" s="36"/>
      <c r="W51" s="36"/>
      <c r="X51" s="36"/>
      <c r="Y51" s="36"/>
      <c r="Z51" s="36"/>
      <c r="AA51" s="36"/>
    </row>
    <row r="52" spans="1:27" s="313" customFormat="1" ht="24.75" customHeight="1">
      <c r="A52" s="241">
        <v>2.23</v>
      </c>
      <c r="B52" s="287" t="s">
        <v>357</v>
      </c>
      <c r="C52" s="219" t="s">
        <v>800</v>
      </c>
      <c r="D52" s="219">
        <v>0.5</v>
      </c>
      <c r="E52" s="219">
        <v>0.5</v>
      </c>
      <c r="F52" s="219"/>
      <c r="G52" s="191">
        <f t="shared" si="4"/>
        <v>0.5</v>
      </c>
      <c r="H52" s="215">
        <f>+G52*100/G137</f>
        <v>0.24330900243309003</v>
      </c>
      <c r="I52" s="225" t="s">
        <v>799</v>
      </c>
      <c r="J52" s="316"/>
      <c r="K52" s="316"/>
      <c r="L52" s="316"/>
      <c r="M52" s="225" t="s">
        <v>800</v>
      </c>
      <c r="N52" s="287"/>
      <c r="O52" s="314"/>
      <c r="P52" s="299"/>
      <c r="Q52" s="315" t="s">
        <v>356</v>
      </c>
      <c r="R52" s="315"/>
      <c r="S52" s="197"/>
      <c r="T52" s="36"/>
      <c r="U52" s="36"/>
      <c r="V52" s="36"/>
      <c r="W52" s="36"/>
      <c r="X52" s="36"/>
      <c r="Y52" s="36"/>
      <c r="Z52" s="36"/>
      <c r="AA52" s="36"/>
    </row>
    <row r="53" spans="1:27" s="233" customFormat="1" ht="21.75" customHeight="1">
      <c r="A53" s="241">
        <v>2.24</v>
      </c>
      <c r="B53" s="317" t="s">
        <v>358</v>
      </c>
      <c r="C53" s="219" t="s">
        <v>403</v>
      </c>
      <c r="D53" s="219">
        <v>0.5</v>
      </c>
      <c r="E53" s="298">
        <v>2</v>
      </c>
      <c r="F53" s="219">
        <v>4</v>
      </c>
      <c r="G53" s="191">
        <f t="shared" si="4"/>
        <v>6</v>
      </c>
      <c r="H53" s="215">
        <f>+G53*100/G137</f>
        <v>2.9197080291970803</v>
      </c>
      <c r="I53" s="225">
        <v>1</v>
      </c>
      <c r="J53" s="225">
        <v>2</v>
      </c>
      <c r="K53" s="225">
        <v>3</v>
      </c>
      <c r="L53" s="225">
        <v>4</v>
      </c>
      <c r="M53" s="225">
        <v>5</v>
      </c>
      <c r="N53" s="219"/>
      <c r="O53" s="219"/>
      <c r="P53" s="299"/>
      <c r="Q53" s="240" t="s">
        <v>359</v>
      </c>
      <c r="R53" s="240" t="s">
        <v>360</v>
      </c>
      <c r="S53" s="197"/>
      <c r="T53" s="36"/>
      <c r="U53" s="36"/>
      <c r="V53" s="36"/>
      <c r="W53" s="36"/>
      <c r="Y53" s="36"/>
      <c r="Z53" s="36"/>
      <c r="AA53" s="36"/>
    </row>
    <row r="54" spans="1:27" s="321" customFormat="1" ht="37.5" customHeight="1">
      <c r="A54" s="241">
        <v>2.25</v>
      </c>
      <c r="B54" s="287" t="s">
        <v>3211</v>
      </c>
      <c r="C54" s="219" t="s">
        <v>400</v>
      </c>
      <c r="D54" s="288">
        <v>0.5</v>
      </c>
      <c r="E54" s="288">
        <v>0.5</v>
      </c>
      <c r="F54" s="288"/>
      <c r="G54" s="191">
        <f t="shared" si="4"/>
        <v>0.5</v>
      </c>
      <c r="H54" s="215">
        <f>+G54*100/G137</f>
        <v>0.24330900243309003</v>
      </c>
      <c r="I54" s="318">
        <v>60</v>
      </c>
      <c r="J54" s="318">
        <v>65</v>
      </c>
      <c r="K54" s="318">
        <v>70</v>
      </c>
      <c r="L54" s="318">
        <v>75</v>
      </c>
      <c r="M54" s="319">
        <v>80</v>
      </c>
      <c r="N54" s="219"/>
      <c r="O54" s="314"/>
      <c r="P54" s="299"/>
      <c r="Q54" s="320" t="s">
        <v>356</v>
      </c>
      <c r="R54" s="320"/>
      <c r="S54" s="197"/>
      <c r="T54" s="36"/>
      <c r="U54" s="36"/>
      <c r="V54" s="36"/>
      <c r="W54" s="36"/>
      <c r="X54" s="36"/>
      <c r="Y54" s="313"/>
      <c r="Z54" s="313"/>
      <c r="AA54" s="313"/>
    </row>
    <row r="55" spans="1:27" s="321" customFormat="1" ht="40.5" customHeight="1">
      <c r="A55" s="241">
        <v>2.26</v>
      </c>
      <c r="B55" s="287" t="s">
        <v>361</v>
      </c>
      <c r="C55" s="219" t="s">
        <v>362</v>
      </c>
      <c r="D55" s="288">
        <v>0.5</v>
      </c>
      <c r="E55" s="288">
        <v>0.5</v>
      </c>
      <c r="F55" s="288"/>
      <c r="G55" s="191">
        <f t="shared" si="4"/>
        <v>0.5</v>
      </c>
      <c r="H55" s="215">
        <f>+G55*100/G137</f>
        <v>0.24330900243309003</v>
      </c>
      <c r="I55" s="318" t="s">
        <v>363</v>
      </c>
      <c r="J55" s="316"/>
      <c r="K55" s="316"/>
      <c r="L55" s="316"/>
      <c r="M55" s="225" t="s">
        <v>362</v>
      </c>
      <c r="N55" s="219"/>
      <c r="O55" s="314"/>
      <c r="P55" s="299"/>
      <c r="Q55" s="320" t="s">
        <v>364</v>
      </c>
      <c r="R55" s="320"/>
      <c r="S55" s="197"/>
      <c r="T55" s="36"/>
      <c r="U55" s="36"/>
      <c r="V55" s="233"/>
      <c r="W55" s="233"/>
      <c r="X55" s="36"/>
      <c r="Y55" s="313"/>
      <c r="Z55" s="313"/>
      <c r="AA55" s="313"/>
    </row>
    <row r="56" spans="1:27" s="217" customFormat="1" ht="45.75" customHeight="1">
      <c r="A56" s="322">
        <v>2.27</v>
      </c>
      <c r="B56" s="287" t="s">
        <v>365</v>
      </c>
      <c r="C56" s="219" t="s">
        <v>366</v>
      </c>
      <c r="D56" s="288">
        <v>1</v>
      </c>
      <c r="E56" s="288">
        <v>1</v>
      </c>
      <c r="F56" s="288"/>
      <c r="G56" s="191">
        <f t="shared" si="4"/>
        <v>1</v>
      </c>
      <c r="H56" s="215">
        <f>+G56*100/G137</f>
        <v>0.48661800486618007</v>
      </c>
      <c r="I56" s="318" t="s">
        <v>367</v>
      </c>
      <c r="J56" s="318">
        <v>10</v>
      </c>
      <c r="K56" s="318">
        <v>12</v>
      </c>
      <c r="L56" s="318">
        <v>14</v>
      </c>
      <c r="M56" s="318" t="s">
        <v>368</v>
      </c>
      <c r="N56" s="219"/>
      <c r="O56" s="219"/>
      <c r="P56" s="291"/>
      <c r="Q56" s="320" t="s">
        <v>432</v>
      </c>
      <c r="R56" s="320"/>
      <c r="S56" s="197"/>
      <c r="T56" s="36"/>
      <c r="U56" s="36"/>
      <c r="V56" s="36"/>
      <c r="W56" s="36"/>
      <c r="X56" s="36"/>
      <c r="Y56" s="313"/>
      <c r="Z56" s="313"/>
      <c r="AA56" s="313"/>
    </row>
    <row r="57" spans="1:27" s="217" customFormat="1" ht="45.75" customHeight="1">
      <c r="A57" s="322">
        <v>2.28</v>
      </c>
      <c r="B57" s="287" t="s">
        <v>556</v>
      </c>
      <c r="C57" s="219" t="s">
        <v>344</v>
      </c>
      <c r="D57" s="288">
        <v>0.5</v>
      </c>
      <c r="E57" s="288">
        <v>0.5</v>
      </c>
      <c r="F57" s="288"/>
      <c r="G57" s="191">
        <f t="shared" si="4"/>
        <v>0.5</v>
      </c>
      <c r="H57" s="215">
        <f>+G57*100/G137</f>
        <v>0.24330900243309003</v>
      </c>
      <c r="I57" s="318" t="s">
        <v>557</v>
      </c>
      <c r="J57" s="316" t="s">
        <v>558</v>
      </c>
      <c r="K57" s="316" t="s">
        <v>559</v>
      </c>
      <c r="L57" s="316" t="s">
        <v>560</v>
      </c>
      <c r="M57" s="318" t="s">
        <v>561</v>
      </c>
      <c r="N57" s="288"/>
      <c r="O57" s="288"/>
      <c r="P57" s="323"/>
      <c r="Q57" s="240" t="s">
        <v>42</v>
      </c>
      <c r="R57" s="240"/>
      <c r="S57" s="197"/>
      <c r="T57" s="36"/>
      <c r="U57" s="36"/>
      <c r="V57" s="36"/>
      <c r="W57" s="36"/>
      <c r="X57" s="36"/>
      <c r="Y57" s="233"/>
      <c r="Z57" s="233"/>
      <c r="AA57" s="233"/>
    </row>
    <row r="58" spans="1:24" s="217" customFormat="1" ht="41.25" customHeight="1">
      <c r="A58" s="227">
        <v>2.29</v>
      </c>
      <c r="B58" s="287" t="s">
        <v>562</v>
      </c>
      <c r="C58" s="219" t="s">
        <v>400</v>
      </c>
      <c r="D58" s="288">
        <v>1</v>
      </c>
      <c r="E58" s="288">
        <v>1</v>
      </c>
      <c r="F58" s="288"/>
      <c r="G58" s="191">
        <f t="shared" si="4"/>
        <v>1</v>
      </c>
      <c r="H58" s="215">
        <f>+G58*100/G137</f>
        <v>0.48661800486618007</v>
      </c>
      <c r="I58" s="318">
        <v>40</v>
      </c>
      <c r="J58" s="318">
        <v>50</v>
      </c>
      <c r="K58" s="318">
        <v>60</v>
      </c>
      <c r="L58" s="318">
        <v>70</v>
      </c>
      <c r="M58" s="318">
        <v>80</v>
      </c>
      <c r="N58" s="288"/>
      <c r="O58" s="288"/>
      <c r="P58" s="299"/>
      <c r="Q58" s="240" t="s">
        <v>563</v>
      </c>
      <c r="R58" s="240"/>
      <c r="S58" s="197"/>
      <c r="T58" s="36"/>
      <c r="U58" s="36"/>
      <c r="V58" s="313"/>
      <c r="W58" s="313"/>
      <c r="X58" s="313"/>
    </row>
    <row r="59" spans="1:27" s="232" customFormat="1" ht="44.25" customHeight="1">
      <c r="A59" s="322">
        <v>2.3</v>
      </c>
      <c r="B59" s="287" t="s">
        <v>564</v>
      </c>
      <c r="C59" s="219" t="s">
        <v>344</v>
      </c>
      <c r="D59" s="288">
        <v>1</v>
      </c>
      <c r="E59" s="288">
        <v>1</v>
      </c>
      <c r="F59" s="288"/>
      <c r="G59" s="191">
        <f t="shared" si="4"/>
        <v>1</v>
      </c>
      <c r="H59" s="215">
        <f>+G59*100/G137</f>
        <v>0.48661800486618007</v>
      </c>
      <c r="I59" s="318" t="s">
        <v>557</v>
      </c>
      <c r="J59" s="316" t="s">
        <v>558</v>
      </c>
      <c r="K59" s="316" t="s">
        <v>559</v>
      </c>
      <c r="L59" s="316" t="s">
        <v>560</v>
      </c>
      <c r="M59" s="318" t="s">
        <v>561</v>
      </c>
      <c r="N59" s="288"/>
      <c r="O59" s="288"/>
      <c r="P59" s="323"/>
      <c r="Q59" s="240" t="s">
        <v>563</v>
      </c>
      <c r="R59" s="240"/>
      <c r="S59" s="197"/>
      <c r="T59" s="36"/>
      <c r="U59" s="313"/>
      <c r="V59" s="321"/>
      <c r="W59" s="321"/>
      <c r="X59" s="217"/>
      <c r="Y59" s="217"/>
      <c r="Z59" s="217"/>
      <c r="AA59" s="217"/>
    </row>
    <row r="60" spans="1:32" s="232" customFormat="1" ht="26.25" customHeight="1">
      <c r="A60" s="227">
        <v>2.31</v>
      </c>
      <c r="B60" s="287" t="s">
        <v>565</v>
      </c>
      <c r="C60" s="324"/>
      <c r="D60" s="288"/>
      <c r="E60" s="288"/>
      <c r="F60" s="288"/>
      <c r="G60" s="288"/>
      <c r="H60" s="215"/>
      <c r="I60" s="318"/>
      <c r="J60" s="318"/>
      <c r="K60" s="318"/>
      <c r="L60" s="318"/>
      <c r="M60" s="318"/>
      <c r="N60" s="288"/>
      <c r="O60" s="288"/>
      <c r="P60" s="299"/>
      <c r="Q60" s="240"/>
      <c r="R60" s="240"/>
      <c r="S60" s="289"/>
      <c r="T60" s="313"/>
      <c r="U60" s="321"/>
      <c r="V60" s="217"/>
      <c r="W60" s="217"/>
      <c r="X60" s="313"/>
      <c r="Y60" s="217"/>
      <c r="Z60" s="217"/>
      <c r="AA60" s="217"/>
      <c r="AB60" s="8"/>
      <c r="AC60" s="8"/>
      <c r="AD60" s="8"/>
      <c r="AE60" s="8"/>
      <c r="AF60" s="8"/>
    </row>
    <row r="61" spans="1:32" s="217" customFormat="1" ht="21" customHeight="1">
      <c r="A61" s="227"/>
      <c r="B61" s="287" t="s">
        <v>566</v>
      </c>
      <c r="C61" s="219" t="s">
        <v>567</v>
      </c>
      <c r="D61" s="288">
        <v>0.25</v>
      </c>
      <c r="E61" s="288">
        <v>0.25</v>
      </c>
      <c r="F61" s="288"/>
      <c r="G61" s="191">
        <f aca="true" t="shared" si="5" ref="G61:G67">+F61+E61</f>
        <v>0.25</v>
      </c>
      <c r="H61" s="215">
        <f>+G61*100/G137</f>
        <v>0.12165450121654502</v>
      </c>
      <c r="I61" s="318">
        <v>66</v>
      </c>
      <c r="J61" s="318">
        <v>69</v>
      </c>
      <c r="K61" s="318">
        <v>72</v>
      </c>
      <c r="L61" s="318">
        <v>75</v>
      </c>
      <c r="M61" s="318" t="s">
        <v>568</v>
      </c>
      <c r="N61" s="288"/>
      <c r="O61" s="288"/>
      <c r="P61" s="299"/>
      <c r="Q61" s="240" t="s">
        <v>569</v>
      </c>
      <c r="R61" s="240"/>
      <c r="S61" s="247"/>
      <c r="T61" s="233"/>
      <c r="U61" s="321"/>
      <c r="X61" s="313"/>
      <c r="Y61" s="232"/>
      <c r="Z61" s="232"/>
      <c r="AA61" s="232"/>
      <c r="AB61" s="8"/>
      <c r="AC61" s="8"/>
      <c r="AD61" s="8"/>
      <c r="AE61" s="8"/>
      <c r="AF61" s="8"/>
    </row>
    <row r="62" spans="1:32" s="313" customFormat="1" ht="21" customHeight="1">
      <c r="A62" s="227"/>
      <c r="B62" s="287" t="s">
        <v>789</v>
      </c>
      <c r="C62" s="219" t="s">
        <v>790</v>
      </c>
      <c r="D62" s="288">
        <v>0.25</v>
      </c>
      <c r="E62" s="288">
        <v>0.25</v>
      </c>
      <c r="F62" s="288"/>
      <c r="G62" s="191">
        <f t="shared" si="5"/>
        <v>0.25</v>
      </c>
      <c r="H62" s="215">
        <f>+G62*100/G137</f>
        <v>0.12165450121654502</v>
      </c>
      <c r="I62" s="318">
        <v>6</v>
      </c>
      <c r="J62" s="318">
        <v>7</v>
      </c>
      <c r="K62" s="318">
        <v>8</v>
      </c>
      <c r="L62" s="318">
        <v>9</v>
      </c>
      <c r="M62" s="318" t="s">
        <v>791</v>
      </c>
      <c r="N62" s="288"/>
      <c r="O62" s="288"/>
      <c r="P62" s="299"/>
      <c r="Q62" s="240" t="s">
        <v>569</v>
      </c>
      <c r="R62" s="240"/>
      <c r="S62" s="197"/>
      <c r="T62" s="321"/>
      <c r="U62" s="217"/>
      <c r="X62" s="217"/>
      <c r="Y62" s="232"/>
      <c r="Z62" s="232"/>
      <c r="AA62" s="232"/>
      <c r="AB62" s="232"/>
      <c r="AC62" s="232"/>
      <c r="AD62" s="232"/>
      <c r="AE62" s="232"/>
      <c r="AF62" s="232"/>
    </row>
    <row r="63" spans="1:32" s="217" customFormat="1" ht="24" customHeight="1">
      <c r="A63" s="227">
        <v>2.32</v>
      </c>
      <c r="B63" s="287" t="s">
        <v>1003</v>
      </c>
      <c r="C63" s="219" t="s">
        <v>1004</v>
      </c>
      <c r="D63" s="288">
        <v>0.5</v>
      </c>
      <c r="E63" s="288">
        <v>0.5</v>
      </c>
      <c r="F63" s="288"/>
      <c r="G63" s="191">
        <f t="shared" si="5"/>
        <v>0.5</v>
      </c>
      <c r="H63" s="215">
        <f>+G63*100/G137</f>
        <v>0.24330900243309003</v>
      </c>
      <c r="I63" s="325" t="s">
        <v>1005</v>
      </c>
      <c r="J63" s="316"/>
      <c r="K63" s="316"/>
      <c r="L63" s="316"/>
      <c r="M63" s="318" t="s">
        <v>1004</v>
      </c>
      <c r="N63" s="288"/>
      <c r="O63" s="288"/>
      <c r="P63" s="297"/>
      <c r="Q63" s="240" t="s">
        <v>569</v>
      </c>
      <c r="R63" s="240" t="s">
        <v>3109</v>
      </c>
      <c r="S63" s="326"/>
      <c r="T63" s="321"/>
      <c r="V63" s="313"/>
      <c r="W63" s="313"/>
      <c r="Y63" s="8"/>
      <c r="Z63" s="8"/>
      <c r="AA63" s="8"/>
      <c r="AB63" s="232"/>
      <c r="AC63" s="232"/>
      <c r="AD63" s="232"/>
      <c r="AE63" s="232"/>
      <c r="AF63" s="232"/>
    </row>
    <row r="64" spans="1:27" s="217" customFormat="1" ht="24.75" customHeight="1">
      <c r="A64" s="227">
        <v>2.33</v>
      </c>
      <c r="B64" s="287" t="s">
        <v>1006</v>
      </c>
      <c r="C64" s="219" t="s">
        <v>1007</v>
      </c>
      <c r="D64" s="288">
        <v>1</v>
      </c>
      <c r="E64" s="295">
        <v>1.5</v>
      </c>
      <c r="F64" s="288"/>
      <c r="G64" s="191">
        <f t="shared" si="5"/>
        <v>1.5</v>
      </c>
      <c r="H64" s="215">
        <f>+G64*100/G137</f>
        <v>0.7299270072992701</v>
      </c>
      <c r="I64" s="318">
        <v>80</v>
      </c>
      <c r="J64" s="318">
        <v>85</v>
      </c>
      <c r="K64" s="318">
        <v>90</v>
      </c>
      <c r="L64" s="318">
        <v>95</v>
      </c>
      <c r="M64" s="318">
        <v>100</v>
      </c>
      <c r="N64" s="288"/>
      <c r="O64" s="288"/>
      <c r="P64" s="299"/>
      <c r="Q64" s="240" t="s">
        <v>345</v>
      </c>
      <c r="R64" s="240"/>
      <c r="S64" s="326"/>
      <c r="Y64" s="8"/>
      <c r="Z64" s="8"/>
      <c r="AA64" s="8"/>
    </row>
    <row r="65" spans="1:32" s="217" customFormat="1" ht="26.25" customHeight="1">
      <c r="A65" s="227">
        <v>2.34</v>
      </c>
      <c r="B65" s="287" t="s">
        <v>1008</v>
      </c>
      <c r="C65" s="219" t="s">
        <v>1009</v>
      </c>
      <c r="D65" s="288">
        <v>1</v>
      </c>
      <c r="E65" s="295">
        <v>1.5</v>
      </c>
      <c r="F65" s="288"/>
      <c r="G65" s="191">
        <f t="shared" si="5"/>
        <v>1.5</v>
      </c>
      <c r="H65" s="215">
        <f>+G65*100/G137</f>
        <v>0.7299270072992701</v>
      </c>
      <c r="I65" s="318">
        <v>40</v>
      </c>
      <c r="J65" s="318">
        <v>43</v>
      </c>
      <c r="K65" s="318">
        <v>46</v>
      </c>
      <c r="L65" s="318">
        <v>48</v>
      </c>
      <c r="M65" s="318">
        <v>50</v>
      </c>
      <c r="N65" s="288"/>
      <c r="O65" s="288"/>
      <c r="P65" s="299"/>
      <c r="Q65" s="240" t="s">
        <v>345</v>
      </c>
      <c r="R65" s="240"/>
      <c r="S65" s="232"/>
      <c r="U65" s="313"/>
      <c r="Y65" s="8"/>
      <c r="Z65" s="8"/>
      <c r="AA65" s="8"/>
      <c r="AB65" s="313"/>
      <c r="AC65" s="313"/>
      <c r="AD65" s="313"/>
      <c r="AE65" s="313"/>
      <c r="AF65" s="313"/>
    </row>
    <row r="66" spans="1:27" s="217" customFormat="1" ht="22.5" customHeight="1">
      <c r="A66" s="227">
        <v>2.35</v>
      </c>
      <c r="B66" s="287" t="s">
        <v>2217</v>
      </c>
      <c r="C66" s="219" t="s">
        <v>2218</v>
      </c>
      <c r="D66" s="288">
        <v>1</v>
      </c>
      <c r="E66" s="288">
        <v>1</v>
      </c>
      <c r="F66" s="288"/>
      <c r="G66" s="191">
        <f t="shared" si="5"/>
        <v>1</v>
      </c>
      <c r="H66" s="215">
        <f>+G66*100/G137</f>
        <v>0.48661800486618007</v>
      </c>
      <c r="I66" s="318" t="s">
        <v>428</v>
      </c>
      <c r="J66" s="318"/>
      <c r="K66" s="325" t="s">
        <v>2219</v>
      </c>
      <c r="L66" s="318"/>
      <c r="M66" s="318" t="s">
        <v>2220</v>
      </c>
      <c r="N66" s="219"/>
      <c r="O66" s="219"/>
      <c r="P66" s="291"/>
      <c r="Q66" s="320" t="s">
        <v>2221</v>
      </c>
      <c r="R66" s="320" t="s">
        <v>2222</v>
      </c>
      <c r="S66" s="232"/>
      <c r="U66" s="313"/>
      <c r="X66" s="232"/>
      <c r="Y66" s="232"/>
      <c r="Z66" s="232"/>
      <c r="AA66" s="232"/>
    </row>
    <row r="67" spans="1:27" s="217" customFormat="1" ht="41.25" customHeight="1">
      <c r="A67" s="327">
        <v>2.36</v>
      </c>
      <c r="B67" s="287" t="s">
        <v>2223</v>
      </c>
      <c r="C67" s="219" t="s">
        <v>2224</v>
      </c>
      <c r="D67" s="219">
        <v>0.5</v>
      </c>
      <c r="E67" s="298">
        <v>1</v>
      </c>
      <c r="F67" s="219"/>
      <c r="G67" s="239">
        <f t="shared" si="5"/>
        <v>1</v>
      </c>
      <c r="H67" s="328">
        <f>+G67*100/G137</f>
        <v>0.48661800486618007</v>
      </c>
      <c r="I67" s="288" t="s">
        <v>367</v>
      </c>
      <c r="J67" s="219">
        <v>12</v>
      </c>
      <c r="K67" s="219">
        <v>16</v>
      </c>
      <c r="L67" s="219">
        <v>20</v>
      </c>
      <c r="M67" s="288" t="s">
        <v>2225</v>
      </c>
      <c r="N67" s="296"/>
      <c r="O67" s="296"/>
      <c r="P67" s="329"/>
      <c r="Q67" s="330" t="s">
        <v>449</v>
      </c>
      <c r="R67" s="330"/>
      <c r="S67" s="232"/>
      <c r="T67" s="313"/>
      <c r="X67" s="232"/>
      <c r="Y67" s="232"/>
      <c r="Z67" s="232"/>
      <c r="AA67" s="232"/>
    </row>
    <row r="68" spans="1:27" s="217" customFormat="1" ht="18" customHeight="1" hidden="1">
      <c r="A68" s="331"/>
      <c r="B68" s="301"/>
      <c r="C68" s="302"/>
      <c r="D68" s="302"/>
      <c r="E68" s="302"/>
      <c r="F68" s="302"/>
      <c r="G68" s="302"/>
      <c r="H68" s="302"/>
      <c r="I68" s="332"/>
      <c r="J68" s="302"/>
      <c r="K68" s="302"/>
      <c r="L68" s="302"/>
      <c r="M68" s="332"/>
      <c r="N68" s="333"/>
      <c r="O68" s="333"/>
      <c r="P68" s="334"/>
      <c r="Q68" s="335"/>
      <c r="R68" s="335"/>
      <c r="S68" s="232"/>
      <c r="T68" s="313"/>
      <c r="X68" s="232"/>
      <c r="Y68" s="232"/>
      <c r="Z68" s="232"/>
      <c r="AA68" s="232"/>
    </row>
    <row r="69" spans="1:24" s="217" customFormat="1" ht="25.5" customHeight="1">
      <c r="A69" s="336" t="s">
        <v>685</v>
      </c>
      <c r="B69" s="1698" t="s">
        <v>377</v>
      </c>
      <c r="C69" s="1696" t="s">
        <v>686</v>
      </c>
      <c r="D69" s="1696" t="s">
        <v>1715</v>
      </c>
      <c r="E69" s="1699" t="s">
        <v>1716</v>
      </c>
      <c r="F69" s="1699" t="s">
        <v>1717</v>
      </c>
      <c r="G69" s="1699" t="s">
        <v>1718</v>
      </c>
      <c r="H69" s="1699" t="s">
        <v>1719</v>
      </c>
      <c r="I69" s="1696" t="s">
        <v>1720</v>
      </c>
      <c r="J69" s="1696"/>
      <c r="K69" s="1696"/>
      <c r="L69" s="1696"/>
      <c r="M69" s="1696"/>
      <c r="N69" s="1696" t="s">
        <v>1721</v>
      </c>
      <c r="O69" s="1696"/>
      <c r="P69" s="1696"/>
      <c r="Q69" s="1656" t="s">
        <v>1948</v>
      </c>
      <c r="R69" s="1701" t="s">
        <v>380</v>
      </c>
      <c r="S69" s="289"/>
      <c r="T69" s="8"/>
      <c r="U69" s="8"/>
      <c r="V69" s="8"/>
      <c r="W69" s="8"/>
      <c r="X69" s="8"/>
    </row>
    <row r="70" spans="1:27" s="217" customFormat="1" ht="18.75" customHeight="1">
      <c r="A70" s="337" t="s">
        <v>1722</v>
      </c>
      <c r="B70" s="1698"/>
      <c r="C70" s="1696"/>
      <c r="D70" s="1696"/>
      <c r="E70" s="1699"/>
      <c r="F70" s="1699"/>
      <c r="G70" s="1703"/>
      <c r="H70" s="1703"/>
      <c r="I70" s="199">
        <v>1</v>
      </c>
      <c r="J70" s="199">
        <v>2</v>
      </c>
      <c r="K70" s="199">
        <v>3</v>
      </c>
      <c r="L70" s="199">
        <v>4</v>
      </c>
      <c r="M70" s="199">
        <v>5</v>
      </c>
      <c r="N70" s="263" t="s">
        <v>2441</v>
      </c>
      <c r="O70" s="199" t="s">
        <v>2226</v>
      </c>
      <c r="P70" s="265" t="s">
        <v>1725</v>
      </c>
      <c r="Q70" s="1700"/>
      <c r="R70" s="1702"/>
      <c r="S70" s="232"/>
      <c r="T70" s="8"/>
      <c r="U70" s="8"/>
      <c r="V70" s="8"/>
      <c r="W70" s="8"/>
      <c r="X70" s="8"/>
      <c r="Y70" s="313"/>
      <c r="Z70" s="313"/>
      <c r="AA70" s="313"/>
    </row>
    <row r="71" spans="1:18" ht="21" customHeight="1">
      <c r="A71" s="306"/>
      <c r="B71" s="307" t="s">
        <v>350</v>
      </c>
      <c r="C71" s="308"/>
      <c r="D71" s="309"/>
      <c r="E71" s="309"/>
      <c r="F71" s="309"/>
      <c r="G71" s="309"/>
      <c r="H71" s="309"/>
      <c r="I71" s="309"/>
      <c r="J71" s="308"/>
      <c r="K71" s="308"/>
      <c r="L71" s="308"/>
      <c r="M71" s="308"/>
      <c r="N71" s="308"/>
      <c r="O71" s="309"/>
      <c r="P71" s="309"/>
      <c r="Q71" s="270"/>
      <c r="R71" s="270"/>
    </row>
    <row r="72" spans="1:24" s="217" customFormat="1" ht="23.25" customHeight="1">
      <c r="A72" s="322">
        <v>2.37</v>
      </c>
      <c r="B72" s="287" t="s">
        <v>2227</v>
      </c>
      <c r="C72" s="219" t="s">
        <v>794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338"/>
      <c r="Q72" s="240"/>
      <c r="R72" s="240"/>
      <c r="S72" s="8"/>
      <c r="T72" s="8"/>
      <c r="U72" s="8"/>
      <c r="V72" s="8"/>
      <c r="W72" s="8"/>
      <c r="X72" s="8"/>
    </row>
    <row r="73" spans="1:32" ht="27" customHeight="1">
      <c r="A73" s="227"/>
      <c r="B73" s="287" t="s">
        <v>2228</v>
      </c>
      <c r="C73" s="219" t="s">
        <v>2229</v>
      </c>
      <c r="D73" s="288">
        <v>0.5</v>
      </c>
      <c r="E73" s="288">
        <v>0.5</v>
      </c>
      <c r="F73" s="288"/>
      <c r="G73" s="191">
        <f aca="true" t="shared" si="6" ref="G73:G78">+F73+E73</f>
        <v>0.5</v>
      </c>
      <c r="H73" s="191">
        <f>+G73*100/G137</f>
        <v>0.24330900243309003</v>
      </c>
      <c r="I73" s="318">
        <v>20</v>
      </c>
      <c r="J73" s="318">
        <v>30</v>
      </c>
      <c r="K73" s="318">
        <v>40</v>
      </c>
      <c r="L73" s="318">
        <v>50</v>
      </c>
      <c r="M73" s="318">
        <v>60</v>
      </c>
      <c r="N73" s="288"/>
      <c r="O73" s="288"/>
      <c r="P73" s="338"/>
      <c r="Q73" s="240" t="s">
        <v>389</v>
      </c>
      <c r="R73" s="286"/>
      <c r="S73" s="8"/>
      <c r="T73" s="313"/>
      <c r="U73" s="217"/>
      <c r="V73" s="232"/>
      <c r="W73" s="232"/>
      <c r="X73" s="232"/>
      <c r="Y73" s="217"/>
      <c r="Z73" s="217"/>
      <c r="AA73" s="217"/>
      <c r="AB73" s="217"/>
      <c r="AC73" s="217"/>
      <c r="AD73" s="217"/>
      <c r="AE73" s="217"/>
      <c r="AF73" s="217"/>
    </row>
    <row r="74" spans="1:32" ht="45.75" customHeight="1">
      <c r="A74" s="227"/>
      <c r="B74" s="287" t="s">
        <v>2230</v>
      </c>
      <c r="C74" s="225" t="s">
        <v>2231</v>
      </c>
      <c r="D74" s="318">
        <v>0.5</v>
      </c>
      <c r="E74" s="318">
        <v>0.5</v>
      </c>
      <c r="F74" s="318"/>
      <c r="G74" s="46">
        <f t="shared" si="6"/>
        <v>0.5</v>
      </c>
      <c r="H74" s="46">
        <f>+G74*100/G137</f>
        <v>0.24330900243309003</v>
      </c>
      <c r="I74" s="318">
        <v>60</v>
      </c>
      <c r="J74" s="318">
        <v>70</v>
      </c>
      <c r="K74" s="318">
        <v>80</v>
      </c>
      <c r="L74" s="318">
        <v>90</v>
      </c>
      <c r="M74" s="318">
        <v>100</v>
      </c>
      <c r="N74" s="288"/>
      <c r="O74" s="288"/>
      <c r="P74" s="299"/>
      <c r="Q74" s="240" t="s">
        <v>389</v>
      </c>
      <c r="R74" s="240" t="s">
        <v>398</v>
      </c>
      <c r="S74" s="8"/>
      <c r="T74" s="217"/>
      <c r="U74" s="217"/>
      <c r="V74" s="232"/>
      <c r="W74" s="232"/>
      <c r="X74" s="232"/>
      <c r="Y74" s="217"/>
      <c r="Z74" s="217"/>
      <c r="AA74" s="217"/>
      <c r="AB74" s="217"/>
      <c r="AC74" s="217"/>
      <c r="AD74" s="217"/>
      <c r="AE74" s="217"/>
      <c r="AF74" s="217"/>
    </row>
    <row r="75" spans="1:32" ht="23.25">
      <c r="A75" s="227">
        <v>2.38</v>
      </c>
      <c r="B75" s="287" t="s">
        <v>1737</v>
      </c>
      <c r="C75" s="219" t="s">
        <v>800</v>
      </c>
      <c r="D75" s="288">
        <v>0.5</v>
      </c>
      <c r="E75" s="288">
        <v>0.5</v>
      </c>
      <c r="F75" s="288"/>
      <c r="G75" s="191">
        <f t="shared" si="6"/>
        <v>0.5</v>
      </c>
      <c r="H75" s="191">
        <f>+G75*100/G137</f>
        <v>0.24330900243309003</v>
      </c>
      <c r="I75" s="288" t="s">
        <v>799</v>
      </c>
      <c r="J75" s="296"/>
      <c r="K75" s="296"/>
      <c r="L75" s="296"/>
      <c r="M75" s="288" t="s">
        <v>800</v>
      </c>
      <c r="N75" s="288"/>
      <c r="O75" s="288"/>
      <c r="P75" s="339"/>
      <c r="Q75" s="240" t="s">
        <v>356</v>
      </c>
      <c r="R75" s="240"/>
      <c r="S75" s="289"/>
      <c r="T75" s="217"/>
      <c r="U75" s="217"/>
      <c r="V75" s="232"/>
      <c r="W75" s="232"/>
      <c r="X75" s="217"/>
      <c r="Y75" s="217"/>
      <c r="Z75" s="217"/>
      <c r="AA75" s="217"/>
      <c r="AB75" s="217"/>
      <c r="AC75" s="217"/>
      <c r="AD75" s="217"/>
      <c r="AE75" s="217"/>
      <c r="AF75" s="217"/>
    </row>
    <row r="76" spans="1:27" ht="41.25" customHeight="1">
      <c r="A76" s="227">
        <v>2.39</v>
      </c>
      <c r="B76" s="287" t="s">
        <v>1738</v>
      </c>
      <c r="C76" s="219" t="s">
        <v>190</v>
      </c>
      <c r="D76" s="288">
        <v>1</v>
      </c>
      <c r="E76" s="288">
        <v>1</v>
      </c>
      <c r="F76" s="288"/>
      <c r="G76" s="191">
        <f t="shared" si="6"/>
        <v>1</v>
      </c>
      <c r="H76" s="46">
        <f>+G76*100/G137</f>
        <v>0.48661800486618007</v>
      </c>
      <c r="I76" s="318">
        <v>60</v>
      </c>
      <c r="J76" s="318">
        <v>70</v>
      </c>
      <c r="K76" s="318">
        <v>80</v>
      </c>
      <c r="L76" s="318">
        <v>90</v>
      </c>
      <c r="M76" s="318">
        <v>100</v>
      </c>
      <c r="N76" s="288"/>
      <c r="O76" s="288"/>
      <c r="P76" s="299"/>
      <c r="Q76" s="240" t="s">
        <v>389</v>
      </c>
      <c r="R76" s="240" t="s">
        <v>1739</v>
      </c>
      <c r="S76" s="232"/>
      <c r="T76" s="217"/>
      <c r="U76" s="232"/>
      <c r="V76" s="232"/>
      <c r="W76" s="232"/>
      <c r="X76" s="313"/>
      <c r="Y76" s="217"/>
      <c r="Z76" s="217"/>
      <c r="AA76" s="217"/>
    </row>
    <row r="77" spans="1:27" ht="25.5" customHeight="1">
      <c r="A77" s="227">
        <v>2.4</v>
      </c>
      <c r="B77" s="244" t="s">
        <v>1740</v>
      </c>
      <c r="C77" s="219" t="s">
        <v>190</v>
      </c>
      <c r="D77" s="280">
        <v>0.5</v>
      </c>
      <c r="E77" s="280">
        <v>0.5</v>
      </c>
      <c r="F77" s="280"/>
      <c r="G77" s="191">
        <f t="shared" si="6"/>
        <v>0.5</v>
      </c>
      <c r="H77" s="46">
        <f>+G77*100/G137</f>
        <v>0.24330900243309003</v>
      </c>
      <c r="I77" s="318">
        <v>60</v>
      </c>
      <c r="J77" s="318">
        <v>70</v>
      </c>
      <c r="K77" s="318">
        <v>80</v>
      </c>
      <c r="L77" s="318">
        <v>90</v>
      </c>
      <c r="M77" s="318">
        <v>100</v>
      </c>
      <c r="N77" s="280"/>
      <c r="O77" s="280"/>
      <c r="P77" s="299"/>
      <c r="Q77" s="240" t="s">
        <v>389</v>
      </c>
      <c r="R77" s="240"/>
      <c r="S77" s="232"/>
      <c r="T77" s="217"/>
      <c r="U77" s="232"/>
      <c r="V77" s="217"/>
      <c r="W77" s="217"/>
      <c r="X77" s="217"/>
      <c r="Y77" s="217"/>
      <c r="Z77" s="217"/>
      <c r="AA77" s="217"/>
    </row>
    <row r="78" spans="1:27" ht="42" customHeight="1">
      <c r="A78" s="286">
        <v>2.41</v>
      </c>
      <c r="B78" s="287" t="s">
        <v>1741</v>
      </c>
      <c r="C78" s="219" t="s">
        <v>1912</v>
      </c>
      <c r="D78" s="219">
        <v>0.5</v>
      </c>
      <c r="E78" s="219">
        <v>0.5</v>
      </c>
      <c r="F78" s="219"/>
      <c r="G78" s="191">
        <f t="shared" si="6"/>
        <v>0.5</v>
      </c>
      <c r="H78" s="46">
        <f>+G78*100/G137</f>
        <v>0.24330900243309003</v>
      </c>
      <c r="I78" s="225">
        <v>6</v>
      </c>
      <c r="J78" s="225">
        <v>7</v>
      </c>
      <c r="K78" s="225">
        <v>8</v>
      </c>
      <c r="L78" s="225">
        <v>9</v>
      </c>
      <c r="M78" s="225">
        <v>10</v>
      </c>
      <c r="N78" s="219"/>
      <c r="O78" s="219"/>
      <c r="P78" s="291"/>
      <c r="Q78" s="320" t="s">
        <v>389</v>
      </c>
      <c r="R78" s="320" t="s">
        <v>432</v>
      </c>
      <c r="S78" s="232"/>
      <c r="T78" s="232"/>
      <c r="U78" s="232"/>
      <c r="V78" s="313"/>
      <c r="W78" s="313"/>
      <c r="X78" s="217"/>
      <c r="Y78" s="217"/>
      <c r="Z78" s="217"/>
      <c r="AA78" s="217"/>
    </row>
    <row r="79" spans="1:23" ht="21.75" customHeight="1">
      <c r="A79" s="241">
        <v>2.42</v>
      </c>
      <c r="B79" s="340" t="s">
        <v>1742</v>
      </c>
      <c r="C79" s="254"/>
      <c r="D79" s="254"/>
      <c r="E79" s="273"/>
      <c r="F79" s="273">
        <v>3</v>
      </c>
      <c r="G79" s="191">
        <f>+F79+E79</f>
        <v>3</v>
      </c>
      <c r="H79" s="341">
        <f>+G79*100/G137</f>
        <v>1.4598540145985401</v>
      </c>
      <c r="I79" s="273"/>
      <c r="J79" s="273"/>
      <c r="K79" s="273"/>
      <c r="L79" s="273"/>
      <c r="M79" s="273"/>
      <c r="N79" s="273"/>
      <c r="O79" s="273"/>
      <c r="P79" s="273"/>
      <c r="Q79" s="216"/>
      <c r="R79" s="216"/>
      <c r="S79" s="232"/>
      <c r="T79" s="217"/>
      <c r="U79" s="217"/>
      <c r="V79" s="217"/>
      <c r="W79" s="217"/>
    </row>
    <row r="80" spans="1:23" ht="21" customHeight="1">
      <c r="A80" s="220"/>
      <c r="B80" s="342" t="s">
        <v>1743</v>
      </c>
      <c r="C80" s="254" t="s">
        <v>1744</v>
      </c>
      <c r="D80" s="254">
        <v>1.25</v>
      </c>
      <c r="E80" s="273"/>
      <c r="F80" s="273"/>
      <c r="G80" s="273"/>
      <c r="H80" s="341">
        <f>+G80*100/G137</f>
        <v>0</v>
      </c>
      <c r="I80" s="343" t="s">
        <v>428</v>
      </c>
      <c r="J80" s="191" t="s">
        <v>429</v>
      </c>
      <c r="K80" s="191" t="s">
        <v>430</v>
      </c>
      <c r="L80" s="191" t="s">
        <v>431</v>
      </c>
      <c r="M80" s="191" t="s">
        <v>1745</v>
      </c>
      <c r="N80" s="273"/>
      <c r="O80" s="273"/>
      <c r="P80" s="273"/>
      <c r="Q80" s="216" t="s">
        <v>432</v>
      </c>
      <c r="R80" s="216" t="s">
        <v>1746</v>
      </c>
      <c r="S80" s="232"/>
      <c r="T80" s="217"/>
      <c r="U80" s="217"/>
      <c r="V80" s="217"/>
      <c r="W80" s="217"/>
    </row>
    <row r="81" spans="1:21" ht="22.5" customHeight="1">
      <c r="A81" s="220"/>
      <c r="B81" s="342" t="s">
        <v>1747</v>
      </c>
      <c r="C81" s="254" t="s">
        <v>1744</v>
      </c>
      <c r="D81" s="254">
        <v>1.25</v>
      </c>
      <c r="E81" s="273"/>
      <c r="F81" s="273"/>
      <c r="G81" s="273"/>
      <c r="H81" s="341">
        <f>+G81*100/G137</f>
        <v>0</v>
      </c>
      <c r="I81" s="343" t="s">
        <v>428</v>
      </c>
      <c r="J81" s="191" t="s">
        <v>429</v>
      </c>
      <c r="K81" s="191" t="s">
        <v>430</v>
      </c>
      <c r="L81" s="191" t="s">
        <v>431</v>
      </c>
      <c r="M81" s="191" t="s">
        <v>1745</v>
      </c>
      <c r="N81" s="273"/>
      <c r="O81" s="273"/>
      <c r="P81" s="273"/>
      <c r="Q81" s="216" t="s">
        <v>432</v>
      </c>
      <c r="R81" s="216" t="s">
        <v>1746</v>
      </c>
      <c r="S81" s="289"/>
      <c r="T81" s="217"/>
      <c r="U81" s="217"/>
    </row>
    <row r="82" spans="1:21" ht="22.5" customHeight="1">
      <c r="A82" s="220"/>
      <c r="B82" s="342" t="s">
        <v>2130</v>
      </c>
      <c r="C82" s="254" t="s">
        <v>1744</v>
      </c>
      <c r="D82" s="254">
        <v>1.25</v>
      </c>
      <c r="E82" s="273"/>
      <c r="F82" s="273"/>
      <c r="G82" s="273"/>
      <c r="H82" s="341"/>
      <c r="I82" s="343" t="s">
        <v>428</v>
      </c>
      <c r="J82" s="191" t="s">
        <v>429</v>
      </c>
      <c r="K82" s="191" t="s">
        <v>430</v>
      </c>
      <c r="L82" s="191" t="s">
        <v>431</v>
      </c>
      <c r="M82" s="191" t="s">
        <v>1745</v>
      </c>
      <c r="N82" s="273"/>
      <c r="O82" s="273"/>
      <c r="P82" s="273"/>
      <c r="Q82" s="216" t="s">
        <v>432</v>
      </c>
      <c r="R82" s="216" t="s">
        <v>1746</v>
      </c>
      <c r="S82" s="289"/>
      <c r="T82" s="217"/>
      <c r="U82" s="217"/>
    </row>
    <row r="83" spans="1:21" ht="22.5" customHeight="1">
      <c r="A83" s="220"/>
      <c r="B83" s="342" t="s">
        <v>2131</v>
      </c>
      <c r="C83" s="254" t="s">
        <v>1744</v>
      </c>
      <c r="D83" s="254">
        <v>1.25</v>
      </c>
      <c r="E83" s="273"/>
      <c r="F83" s="273"/>
      <c r="G83" s="273"/>
      <c r="H83" s="341"/>
      <c r="I83" s="343" t="s">
        <v>428</v>
      </c>
      <c r="J83" s="191" t="s">
        <v>429</v>
      </c>
      <c r="K83" s="191" t="s">
        <v>430</v>
      </c>
      <c r="L83" s="191" t="s">
        <v>431</v>
      </c>
      <c r="M83" s="191" t="s">
        <v>1745</v>
      </c>
      <c r="N83" s="273"/>
      <c r="O83" s="273"/>
      <c r="P83" s="273"/>
      <c r="Q83" s="216" t="s">
        <v>432</v>
      </c>
      <c r="R83" s="216" t="s">
        <v>1746</v>
      </c>
      <c r="S83" s="289"/>
      <c r="T83" s="217"/>
      <c r="U83" s="217"/>
    </row>
    <row r="84" spans="1:24" ht="25.5" customHeight="1">
      <c r="A84" s="241"/>
      <c r="B84" s="344" t="s">
        <v>2132</v>
      </c>
      <c r="C84" s="345"/>
      <c r="D84" s="346"/>
      <c r="E84" s="346"/>
      <c r="F84" s="346"/>
      <c r="G84" s="346"/>
      <c r="H84" s="46"/>
      <c r="I84" s="347"/>
      <c r="J84" s="348"/>
      <c r="K84" s="348"/>
      <c r="L84" s="348"/>
      <c r="M84" s="348"/>
      <c r="N84" s="345"/>
      <c r="O84" s="346"/>
      <c r="P84" s="346"/>
      <c r="Q84" s="349"/>
      <c r="R84" s="349"/>
      <c r="S84" s="232"/>
      <c r="T84" s="232"/>
      <c r="U84" s="217"/>
      <c r="V84" s="217"/>
      <c r="W84" s="217"/>
      <c r="X84" s="217"/>
    </row>
    <row r="85" spans="1:24" ht="24" customHeight="1">
      <c r="A85" s="220">
        <v>3.1</v>
      </c>
      <c r="B85" s="350" t="s">
        <v>2133</v>
      </c>
      <c r="C85" s="219" t="s">
        <v>2134</v>
      </c>
      <c r="D85" s="279">
        <v>2.5</v>
      </c>
      <c r="E85" s="279">
        <v>2.5</v>
      </c>
      <c r="F85" s="279">
        <v>4</v>
      </c>
      <c r="G85" s="191">
        <f aca="true" t="shared" si="7" ref="G85:G91">+F85+E85</f>
        <v>6.5</v>
      </c>
      <c r="H85" s="46">
        <f>+G85*100/G137</f>
        <v>3.1630170316301705</v>
      </c>
      <c r="I85" s="351" t="s">
        <v>2135</v>
      </c>
      <c r="J85" s="352" t="s">
        <v>2136</v>
      </c>
      <c r="K85" s="351" t="s">
        <v>2137</v>
      </c>
      <c r="L85" s="351" t="s">
        <v>2138</v>
      </c>
      <c r="M85" s="225" t="s">
        <v>2134</v>
      </c>
      <c r="N85" s="279"/>
      <c r="O85" s="279"/>
      <c r="P85" s="244"/>
      <c r="Q85" s="216" t="s">
        <v>2139</v>
      </c>
      <c r="R85" s="216" t="s">
        <v>385</v>
      </c>
      <c r="S85" s="232"/>
      <c r="T85" s="232"/>
      <c r="U85" s="313"/>
      <c r="V85" s="217"/>
      <c r="W85" s="217"/>
      <c r="X85" s="217"/>
    </row>
    <row r="86" spans="1:24" ht="39" customHeight="1">
      <c r="A86" s="353">
        <v>3.2</v>
      </c>
      <c r="B86" s="350" t="s">
        <v>2140</v>
      </c>
      <c r="C86" s="279" t="s">
        <v>383</v>
      </c>
      <c r="D86" s="279">
        <v>2.5</v>
      </c>
      <c r="E86" s="279">
        <v>2.5</v>
      </c>
      <c r="F86" s="354">
        <v>2.5</v>
      </c>
      <c r="G86" s="191">
        <f t="shared" si="7"/>
        <v>5</v>
      </c>
      <c r="H86" s="46">
        <f>+G86*100/G137</f>
        <v>2.4330900243309004</v>
      </c>
      <c r="I86" s="355" t="s">
        <v>2141</v>
      </c>
      <c r="J86" s="355" t="s">
        <v>2142</v>
      </c>
      <c r="K86" s="355" t="s">
        <v>2143</v>
      </c>
      <c r="L86" s="355" t="s">
        <v>2144</v>
      </c>
      <c r="M86" s="355" t="s">
        <v>2145</v>
      </c>
      <c r="N86" s="279"/>
      <c r="O86" s="279"/>
      <c r="P86" s="279"/>
      <c r="Q86" s="216" t="s">
        <v>2139</v>
      </c>
      <c r="R86" s="216" t="s">
        <v>385</v>
      </c>
      <c r="S86" s="232"/>
      <c r="T86" s="217"/>
      <c r="U86" s="217"/>
      <c r="V86" s="217"/>
      <c r="W86" s="217"/>
      <c r="X86" s="217"/>
    </row>
    <row r="87" spans="1:24" ht="35.25" customHeight="1">
      <c r="A87" s="353">
        <v>3.3</v>
      </c>
      <c r="B87" s="350" t="s">
        <v>2304</v>
      </c>
      <c r="C87" s="356" t="s">
        <v>2305</v>
      </c>
      <c r="D87" s="279">
        <v>2</v>
      </c>
      <c r="E87" s="279">
        <v>2</v>
      </c>
      <c r="F87" s="279">
        <v>3</v>
      </c>
      <c r="G87" s="191">
        <f t="shared" si="7"/>
        <v>5</v>
      </c>
      <c r="H87" s="191">
        <f>+G87*100/G137</f>
        <v>2.4330900243309004</v>
      </c>
      <c r="I87" s="279">
        <v>50</v>
      </c>
      <c r="J87" s="279">
        <v>60</v>
      </c>
      <c r="K87" s="279">
        <v>70</v>
      </c>
      <c r="L87" s="279">
        <v>80</v>
      </c>
      <c r="M87" s="279">
        <v>90</v>
      </c>
      <c r="N87" s="279"/>
      <c r="O87" s="279"/>
      <c r="P87" s="244"/>
      <c r="Q87" s="216" t="s">
        <v>39</v>
      </c>
      <c r="R87" s="216" t="s">
        <v>389</v>
      </c>
      <c r="S87" s="232"/>
      <c r="T87" s="313"/>
      <c r="U87" s="217"/>
      <c r="V87" s="217"/>
      <c r="W87" s="217"/>
      <c r="X87" s="217"/>
    </row>
    <row r="88" spans="1:21" ht="23.25">
      <c r="A88" s="220">
        <v>3.5</v>
      </c>
      <c r="B88" s="271" t="s">
        <v>189</v>
      </c>
      <c r="C88" s="357" t="s">
        <v>190</v>
      </c>
      <c r="D88" s="273"/>
      <c r="E88" s="273"/>
      <c r="F88" s="273">
        <v>0.5</v>
      </c>
      <c r="G88" s="191">
        <f t="shared" si="7"/>
        <v>0.5</v>
      </c>
      <c r="H88" s="191">
        <f>+G88*100/G137</f>
        <v>0.24330900243309003</v>
      </c>
      <c r="I88" s="273">
        <v>60</v>
      </c>
      <c r="J88" s="273">
        <v>70</v>
      </c>
      <c r="K88" s="273">
        <v>80</v>
      </c>
      <c r="L88" s="273">
        <v>90</v>
      </c>
      <c r="M88" s="273">
        <v>100</v>
      </c>
      <c r="N88" s="273"/>
      <c r="O88" s="273"/>
      <c r="P88" s="273"/>
      <c r="Q88" s="216" t="s">
        <v>1918</v>
      </c>
      <c r="R88" s="216" t="s">
        <v>385</v>
      </c>
      <c r="S88" s="289"/>
      <c r="T88" s="217"/>
      <c r="U88" s="217"/>
    </row>
    <row r="89" spans="1:21" ht="23.25" customHeight="1">
      <c r="A89" s="220">
        <v>3.6</v>
      </c>
      <c r="B89" s="271" t="s">
        <v>191</v>
      </c>
      <c r="C89" s="357" t="s">
        <v>190</v>
      </c>
      <c r="D89" s="273">
        <v>90</v>
      </c>
      <c r="E89" s="273"/>
      <c r="F89" s="277">
        <v>1.5</v>
      </c>
      <c r="G89" s="191">
        <f t="shared" si="7"/>
        <v>1.5</v>
      </c>
      <c r="H89" s="191">
        <f>+G89*100/G137</f>
        <v>0.7299270072992701</v>
      </c>
      <c r="I89" s="273">
        <v>60</v>
      </c>
      <c r="J89" s="273">
        <v>70</v>
      </c>
      <c r="K89" s="273">
        <v>80</v>
      </c>
      <c r="L89" s="273">
        <v>90</v>
      </c>
      <c r="M89" s="273">
        <v>100</v>
      </c>
      <c r="N89" s="273"/>
      <c r="O89" s="273"/>
      <c r="P89" s="273"/>
      <c r="Q89" s="216" t="s">
        <v>2306</v>
      </c>
      <c r="R89" s="216" t="s">
        <v>2307</v>
      </c>
      <c r="S89" s="289"/>
      <c r="T89" s="217"/>
      <c r="U89" s="217"/>
    </row>
    <row r="90" spans="1:23" ht="23.25" customHeight="1">
      <c r="A90" s="220">
        <v>1.8</v>
      </c>
      <c r="B90" s="226" t="s">
        <v>406</v>
      </c>
      <c r="C90" s="222" t="s">
        <v>400</v>
      </c>
      <c r="D90" s="191"/>
      <c r="E90" s="191"/>
      <c r="F90" s="191">
        <v>3</v>
      </c>
      <c r="G90" s="191">
        <f t="shared" si="7"/>
        <v>3</v>
      </c>
      <c r="H90" s="215">
        <f>+G90*100/G137</f>
        <v>1.4598540145985401</v>
      </c>
      <c r="I90" s="225">
        <v>70</v>
      </c>
      <c r="J90" s="225">
        <v>75</v>
      </c>
      <c r="K90" s="225">
        <v>80</v>
      </c>
      <c r="L90" s="225">
        <v>85</v>
      </c>
      <c r="M90" s="225">
        <v>90</v>
      </c>
      <c r="N90" s="191"/>
      <c r="O90" s="191"/>
      <c r="P90" s="191"/>
      <c r="Q90" s="216" t="s">
        <v>407</v>
      </c>
      <c r="R90" s="216" t="s">
        <v>2308</v>
      </c>
      <c r="S90" s="8"/>
      <c r="T90" s="217"/>
      <c r="V90" s="217"/>
      <c r="W90" s="217"/>
    </row>
    <row r="91" spans="1:27" s="233" customFormat="1" ht="21.75" customHeight="1">
      <c r="A91" s="358">
        <v>1.9</v>
      </c>
      <c r="B91" s="359" t="s">
        <v>408</v>
      </c>
      <c r="C91" s="222" t="s">
        <v>400</v>
      </c>
      <c r="D91" s="191"/>
      <c r="E91" s="191"/>
      <c r="F91" s="360">
        <v>3</v>
      </c>
      <c r="G91" s="191">
        <f t="shared" si="7"/>
        <v>3</v>
      </c>
      <c r="H91" s="215">
        <f>+G91*100/G137</f>
        <v>1.4598540145985401</v>
      </c>
      <c r="I91" s="225">
        <v>70</v>
      </c>
      <c r="J91" s="225">
        <v>75</v>
      </c>
      <c r="K91" s="225">
        <v>80</v>
      </c>
      <c r="L91" s="225">
        <v>85</v>
      </c>
      <c r="M91" s="225">
        <v>90</v>
      </c>
      <c r="N91" s="191"/>
      <c r="O91" s="191"/>
      <c r="P91" s="191"/>
      <c r="Q91" s="216" t="s">
        <v>409</v>
      </c>
      <c r="R91" s="216" t="s">
        <v>2309</v>
      </c>
      <c r="S91" s="8"/>
      <c r="T91" s="36"/>
      <c r="U91" s="217"/>
      <c r="V91" s="217"/>
      <c r="W91" s="217"/>
      <c r="X91" s="36"/>
      <c r="Y91" s="36"/>
      <c r="Z91" s="36"/>
      <c r="AA91" s="36"/>
    </row>
    <row r="92" spans="1:18" ht="26.25" customHeight="1">
      <c r="A92" s="198" t="s">
        <v>685</v>
      </c>
      <c r="B92" s="1689" t="s">
        <v>377</v>
      </c>
      <c r="C92" s="1696" t="s">
        <v>686</v>
      </c>
      <c r="D92" s="1696" t="s">
        <v>1715</v>
      </c>
      <c r="E92" s="1699" t="s">
        <v>1716</v>
      </c>
      <c r="F92" s="1699" t="s">
        <v>1717</v>
      </c>
      <c r="G92" s="1699" t="s">
        <v>1718</v>
      </c>
      <c r="H92" s="1699" t="s">
        <v>1719</v>
      </c>
      <c r="I92" s="1696" t="s">
        <v>1720</v>
      </c>
      <c r="J92" s="1696"/>
      <c r="K92" s="1696"/>
      <c r="L92" s="1696"/>
      <c r="M92" s="1696"/>
      <c r="N92" s="1712" t="s">
        <v>1721</v>
      </c>
      <c r="O92" s="1713"/>
      <c r="P92" s="1714"/>
      <c r="Q92" s="1656" t="s">
        <v>1948</v>
      </c>
      <c r="R92" s="1701" t="s">
        <v>380</v>
      </c>
    </row>
    <row r="93" spans="1:18" ht="32.25" customHeight="1">
      <c r="A93" s="202" t="s">
        <v>1722</v>
      </c>
      <c r="B93" s="1690"/>
      <c r="C93" s="1696"/>
      <c r="D93" s="1696"/>
      <c r="E93" s="1699"/>
      <c r="F93" s="1699"/>
      <c r="G93" s="1703"/>
      <c r="H93" s="1703"/>
      <c r="I93" s="203">
        <v>1</v>
      </c>
      <c r="J93" s="203">
        <v>2</v>
      </c>
      <c r="K93" s="203">
        <v>3</v>
      </c>
      <c r="L93" s="203">
        <v>4</v>
      </c>
      <c r="M93" s="203">
        <v>5</v>
      </c>
      <c r="N93" s="204" t="s">
        <v>2441</v>
      </c>
      <c r="O93" s="203" t="s">
        <v>2226</v>
      </c>
      <c r="P93" s="205" t="s">
        <v>1725</v>
      </c>
      <c r="Q93" s="1700"/>
      <c r="R93" s="1702"/>
    </row>
    <row r="94" spans="1:24" ht="25.5" customHeight="1">
      <c r="A94" s="206"/>
      <c r="B94" s="307" t="s">
        <v>2132</v>
      </c>
      <c r="C94" s="308"/>
      <c r="D94" s="309"/>
      <c r="E94" s="309"/>
      <c r="F94" s="309"/>
      <c r="G94" s="309"/>
      <c r="H94" s="309"/>
      <c r="I94" s="309"/>
      <c r="J94" s="308"/>
      <c r="K94" s="308"/>
      <c r="L94" s="308"/>
      <c r="M94" s="308"/>
      <c r="N94" s="308"/>
      <c r="O94" s="309"/>
      <c r="P94" s="309"/>
      <c r="Q94" s="270"/>
      <c r="R94" s="270"/>
      <c r="S94" s="232"/>
      <c r="T94" s="232"/>
      <c r="U94" s="217"/>
      <c r="V94" s="217"/>
      <c r="W94" s="217"/>
      <c r="X94" s="217"/>
    </row>
    <row r="95" spans="1:20" ht="23.25">
      <c r="A95" s="220">
        <v>4.9</v>
      </c>
      <c r="B95" s="271" t="s">
        <v>1913</v>
      </c>
      <c r="C95" s="361" t="s">
        <v>1912</v>
      </c>
      <c r="D95" s="273"/>
      <c r="E95" s="273"/>
      <c r="F95" s="273">
        <v>0.5</v>
      </c>
      <c r="G95" s="191">
        <f aca="true" t="shared" si="8" ref="G95:G102">+F95+E95</f>
        <v>0.5</v>
      </c>
      <c r="H95" s="191">
        <f>+G95*100/G137</f>
        <v>0.24330900243309003</v>
      </c>
      <c r="I95" s="273" t="s">
        <v>2310</v>
      </c>
      <c r="J95" s="273">
        <v>15</v>
      </c>
      <c r="K95" s="273">
        <v>10</v>
      </c>
      <c r="L95" s="273">
        <v>5</v>
      </c>
      <c r="M95" s="273">
        <v>0</v>
      </c>
      <c r="N95" s="273"/>
      <c r="O95" s="273"/>
      <c r="P95" s="273"/>
      <c r="Q95" s="216"/>
      <c r="R95" s="362"/>
      <c r="S95" s="8"/>
      <c r="T95" s="197"/>
    </row>
    <row r="96" spans="1:20" ht="23.25">
      <c r="A96" s="241">
        <v>4.1</v>
      </c>
      <c r="B96" s="271" t="s">
        <v>1914</v>
      </c>
      <c r="C96" s="361" t="s">
        <v>190</v>
      </c>
      <c r="D96" s="273"/>
      <c r="E96" s="273"/>
      <c r="F96" s="273">
        <v>2</v>
      </c>
      <c r="G96" s="191">
        <f t="shared" si="8"/>
        <v>2</v>
      </c>
      <c r="H96" s="191">
        <f>+G96*100/G137</f>
        <v>0.9732360097323601</v>
      </c>
      <c r="I96" s="273">
        <v>60</v>
      </c>
      <c r="J96" s="273">
        <v>70</v>
      </c>
      <c r="K96" s="273">
        <v>80</v>
      </c>
      <c r="L96" s="273">
        <v>90</v>
      </c>
      <c r="M96" s="273">
        <v>100</v>
      </c>
      <c r="N96" s="273"/>
      <c r="O96" s="273"/>
      <c r="P96" s="273"/>
      <c r="Q96" s="216"/>
      <c r="R96" s="362"/>
      <c r="S96" s="8"/>
      <c r="T96" s="197"/>
    </row>
    <row r="97" spans="1:21" ht="23.25">
      <c r="A97" s="220">
        <v>4.4</v>
      </c>
      <c r="B97" s="271" t="s">
        <v>1897</v>
      </c>
      <c r="C97" s="357" t="s">
        <v>400</v>
      </c>
      <c r="D97" s="273"/>
      <c r="E97" s="273"/>
      <c r="F97" s="273">
        <v>3</v>
      </c>
      <c r="G97" s="191">
        <f t="shared" si="8"/>
        <v>3</v>
      </c>
      <c r="H97" s="191">
        <f>+G97*100/G137</f>
        <v>1.4598540145985401</v>
      </c>
      <c r="I97" s="273">
        <v>70</v>
      </c>
      <c r="J97" s="273">
        <v>75</v>
      </c>
      <c r="K97" s="273">
        <v>80</v>
      </c>
      <c r="L97" s="273">
        <v>85</v>
      </c>
      <c r="M97" s="273">
        <v>90</v>
      </c>
      <c r="N97" s="273"/>
      <c r="O97" s="273"/>
      <c r="P97" s="273"/>
      <c r="Q97" s="216" t="s">
        <v>1785</v>
      </c>
      <c r="R97" s="362" t="s">
        <v>385</v>
      </c>
      <c r="T97" s="8"/>
      <c r="U97" s="8"/>
    </row>
    <row r="98" spans="1:21" ht="23.25">
      <c r="A98" s="220">
        <v>4.5</v>
      </c>
      <c r="B98" s="271" t="s">
        <v>1898</v>
      </c>
      <c r="C98" s="357" t="s">
        <v>400</v>
      </c>
      <c r="D98" s="273"/>
      <c r="E98" s="273"/>
      <c r="F98" s="273">
        <v>1</v>
      </c>
      <c r="G98" s="191">
        <f t="shared" si="8"/>
        <v>1</v>
      </c>
      <c r="H98" s="191">
        <f>+G98*100/G137</f>
        <v>0.48661800486618007</v>
      </c>
      <c r="I98" s="273">
        <v>70</v>
      </c>
      <c r="J98" s="273">
        <v>75</v>
      </c>
      <c r="K98" s="273">
        <v>80</v>
      </c>
      <c r="L98" s="273">
        <v>85</v>
      </c>
      <c r="M98" s="273">
        <v>90</v>
      </c>
      <c r="N98" s="273"/>
      <c r="O98" s="273"/>
      <c r="P98" s="273"/>
      <c r="Q98" s="216" t="s">
        <v>3109</v>
      </c>
      <c r="R98" s="363" t="s">
        <v>385</v>
      </c>
      <c r="T98" s="8"/>
      <c r="U98" s="8"/>
    </row>
    <row r="99" spans="1:18" ht="30.75" customHeight="1">
      <c r="A99" s="220">
        <v>4.6</v>
      </c>
      <c r="B99" s="271" t="s">
        <v>1901</v>
      </c>
      <c r="C99" s="361" t="s">
        <v>1902</v>
      </c>
      <c r="D99" s="273">
        <v>7.64</v>
      </c>
      <c r="E99" s="273"/>
      <c r="F99" s="273">
        <v>1</v>
      </c>
      <c r="G99" s="191">
        <f t="shared" si="8"/>
        <v>1</v>
      </c>
      <c r="H99" s="191">
        <f>+G99*100/G137</f>
        <v>0.48661800486618007</v>
      </c>
      <c r="I99" s="288" t="s">
        <v>431</v>
      </c>
      <c r="J99" s="364"/>
      <c r="K99" s="273">
        <v>2</v>
      </c>
      <c r="L99" s="364"/>
      <c r="M99" s="273" t="s">
        <v>1908</v>
      </c>
      <c r="N99" s="273"/>
      <c r="O99" s="273"/>
      <c r="P99" s="273"/>
      <c r="Q99" s="216" t="s">
        <v>3109</v>
      </c>
      <c r="R99" s="363" t="s">
        <v>1903</v>
      </c>
    </row>
    <row r="100" spans="1:18" ht="23.25">
      <c r="A100" s="220">
        <v>4.7</v>
      </c>
      <c r="B100" s="271" t="s">
        <v>1904</v>
      </c>
      <c r="C100" s="361" t="s">
        <v>1905</v>
      </c>
      <c r="D100" s="273">
        <v>1.27</v>
      </c>
      <c r="E100" s="273"/>
      <c r="F100" s="273">
        <v>3</v>
      </c>
      <c r="G100" s="191">
        <f t="shared" si="8"/>
        <v>3</v>
      </c>
      <c r="H100" s="191">
        <f>+G100*100/G137</f>
        <v>1.4598540145985401</v>
      </c>
      <c r="I100" s="288" t="s">
        <v>1745</v>
      </c>
      <c r="J100" s="364"/>
      <c r="K100" s="273">
        <v>1</v>
      </c>
      <c r="L100" s="364"/>
      <c r="M100" s="273" t="s">
        <v>1906</v>
      </c>
      <c r="N100" s="273"/>
      <c r="O100" s="273"/>
      <c r="P100" s="273"/>
      <c r="Q100" s="216" t="s">
        <v>3109</v>
      </c>
      <c r="R100" s="363" t="s">
        <v>385</v>
      </c>
    </row>
    <row r="101" spans="1:19" ht="23.25">
      <c r="A101" s="220">
        <v>4.8</v>
      </c>
      <c r="B101" s="271" t="s">
        <v>1911</v>
      </c>
      <c r="C101" s="361" t="s">
        <v>1912</v>
      </c>
      <c r="D101" s="273"/>
      <c r="E101" s="273"/>
      <c r="F101" s="273">
        <v>2</v>
      </c>
      <c r="G101" s="191">
        <f t="shared" si="8"/>
        <v>2</v>
      </c>
      <c r="H101" s="191">
        <f>+G101*100/G137</f>
        <v>0.9732360097323601</v>
      </c>
      <c r="I101" s="273">
        <v>10</v>
      </c>
      <c r="J101" s="273">
        <v>15</v>
      </c>
      <c r="K101" s="273">
        <v>10</v>
      </c>
      <c r="L101" s="273">
        <v>15</v>
      </c>
      <c r="M101" s="273">
        <v>20</v>
      </c>
      <c r="N101" s="273"/>
      <c r="O101" s="273"/>
      <c r="P101" s="273"/>
      <c r="Q101" s="216" t="s">
        <v>1781</v>
      </c>
      <c r="R101" s="363" t="s">
        <v>385</v>
      </c>
      <c r="S101" s="8"/>
    </row>
    <row r="102" spans="1:20" ht="21.75" customHeight="1">
      <c r="A102" s="220">
        <v>3.7</v>
      </c>
      <c r="B102" s="244" t="s">
        <v>2311</v>
      </c>
      <c r="C102" s="279" t="s">
        <v>800</v>
      </c>
      <c r="D102" s="280">
        <v>0.5</v>
      </c>
      <c r="E102" s="280">
        <v>0.5</v>
      </c>
      <c r="F102" s="280"/>
      <c r="G102" s="191">
        <f t="shared" si="8"/>
        <v>0.5</v>
      </c>
      <c r="H102" s="191">
        <f>+G102*100/G137</f>
        <v>0.24330900243309003</v>
      </c>
      <c r="I102" s="280" t="s">
        <v>799</v>
      </c>
      <c r="J102" s="285"/>
      <c r="K102" s="285"/>
      <c r="L102" s="285"/>
      <c r="M102" s="280" t="s">
        <v>800</v>
      </c>
      <c r="N102" s="280"/>
      <c r="O102" s="280"/>
      <c r="P102" s="281"/>
      <c r="Q102" s="282" t="s">
        <v>39</v>
      </c>
      <c r="R102" s="282" t="s">
        <v>449</v>
      </c>
      <c r="S102" s="232"/>
      <c r="T102" s="217"/>
    </row>
    <row r="103" spans="1:20" ht="23.25" hidden="1">
      <c r="A103" s="241"/>
      <c r="B103" s="365" t="s">
        <v>2312</v>
      </c>
      <c r="C103" s="279" t="s">
        <v>2313</v>
      </c>
      <c r="D103" s="280"/>
      <c r="E103" s="280"/>
      <c r="F103" s="280"/>
      <c r="G103" s="280"/>
      <c r="H103" s="191" t="e">
        <f>+G103*100/G153</f>
        <v>#DIV/0!</v>
      </c>
      <c r="I103" s="280" t="s">
        <v>799</v>
      </c>
      <c r="J103" s="285"/>
      <c r="K103" s="285"/>
      <c r="L103" s="285"/>
      <c r="M103" s="280" t="s">
        <v>800</v>
      </c>
      <c r="N103" s="285"/>
      <c r="O103" s="285"/>
      <c r="P103" s="366"/>
      <c r="Q103" s="367"/>
      <c r="R103" s="367"/>
      <c r="S103" s="232"/>
      <c r="T103" s="217"/>
    </row>
    <row r="104" spans="1:19" ht="23.25" hidden="1">
      <c r="A104" s="241"/>
      <c r="B104" s="365" t="s">
        <v>2314</v>
      </c>
      <c r="C104" s="368" t="s">
        <v>800</v>
      </c>
      <c r="D104" s="369"/>
      <c r="E104" s="369"/>
      <c r="F104" s="369"/>
      <c r="G104" s="369"/>
      <c r="H104" s="191" t="e">
        <f>+G104*100/G154</f>
        <v>#DIV/0!</v>
      </c>
      <c r="I104" s="369" t="s">
        <v>799</v>
      </c>
      <c r="J104" s="370"/>
      <c r="K104" s="370"/>
      <c r="L104" s="370"/>
      <c r="M104" s="369" t="s">
        <v>800</v>
      </c>
      <c r="N104" s="369"/>
      <c r="O104" s="369"/>
      <c r="P104" s="371"/>
      <c r="Q104" s="372"/>
      <c r="R104" s="372"/>
      <c r="S104" s="232"/>
    </row>
    <row r="105" spans="1:19" ht="43.5">
      <c r="A105" s="353">
        <v>3.8</v>
      </c>
      <c r="B105" s="317" t="s">
        <v>2315</v>
      </c>
      <c r="C105" s="219" t="s">
        <v>800</v>
      </c>
      <c r="D105" s="288">
        <v>0.5</v>
      </c>
      <c r="E105" s="288">
        <v>0.5</v>
      </c>
      <c r="F105" s="288">
        <v>1</v>
      </c>
      <c r="G105" s="191">
        <f aca="true" t="shared" si="9" ref="G105:G110">+F105+E105</f>
        <v>1.5</v>
      </c>
      <c r="H105" s="191">
        <f>+G105*100/G137</f>
        <v>0.7299270072992701</v>
      </c>
      <c r="I105" s="318" t="s">
        <v>799</v>
      </c>
      <c r="J105" s="316"/>
      <c r="K105" s="316"/>
      <c r="L105" s="316"/>
      <c r="M105" s="318" t="s">
        <v>800</v>
      </c>
      <c r="N105" s="288"/>
      <c r="O105" s="288"/>
      <c r="P105" s="281"/>
      <c r="Q105" s="282" t="s">
        <v>401</v>
      </c>
      <c r="R105" s="282"/>
      <c r="S105" s="232"/>
    </row>
    <row r="106" spans="1:19" ht="36">
      <c r="A106" s="373">
        <v>3.9</v>
      </c>
      <c r="B106" s="374" t="s">
        <v>2316</v>
      </c>
      <c r="C106" s="375" t="s">
        <v>2317</v>
      </c>
      <c r="D106" s="332">
        <v>1.5</v>
      </c>
      <c r="E106" s="332">
        <v>1.5</v>
      </c>
      <c r="F106" s="332">
        <v>2</v>
      </c>
      <c r="G106" s="191">
        <f t="shared" si="9"/>
        <v>3.5</v>
      </c>
      <c r="H106" s="191">
        <f>+G106*100/G137</f>
        <v>1.70316301703163</v>
      </c>
      <c r="I106" s="376">
        <v>30</v>
      </c>
      <c r="J106" s="376">
        <v>40</v>
      </c>
      <c r="K106" s="376">
        <v>50</v>
      </c>
      <c r="L106" s="376">
        <v>60</v>
      </c>
      <c r="M106" s="376">
        <v>70</v>
      </c>
      <c r="N106" s="332"/>
      <c r="O106" s="332"/>
      <c r="P106" s="377"/>
      <c r="Q106" s="378" t="s">
        <v>39</v>
      </c>
      <c r="R106" s="378" t="s">
        <v>398</v>
      </c>
      <c r="S106" s="232"/>
    </row>
    <row r="107" spans="1:18" ht="40.5" customHeight="1">
      <c r="A107" s="286">
        <v>3.1</v>
      </c>
      <c r="B107" s="350" t="s">
        <v>194</v>
      </c>
      <c r="C107" s="279" t="s">
        <v>403</v>
      </c>
      <c r="D107" s="280">
        <v>2</v>
      </c>
      <c r="E107" s="280">
        <v>2</v>
      </c>
      <c r="F107" s="280">
        <v>2</v>
      </c>
      <c r="G107" s="191">
        <f t="shared" si="9"/>
        <v>4</v>
      </c>
      <c r="H107" s="191">
        <f>+G107*100/G137</f>
        <v>1.9464720194647203</v>
      </c>
      <c r="I107" s="280">
        <v>1</v>
      </c>
      <c r="J107" s="280">
        <v>2</v>
      </c>
      <c r="K107" s="280">
        <v>3</v>
      </c>
      <c r="L107" s="280">
        <v>4</v>
      </c>
      <c r="M107" s="280">
        <v>5</v>
      </c>
      <c r="N107" s="280"/>
      <c r="O107" s="280"/>
      <c r="P107" s="281"/>
      <c r="Q107" s="282" t="s">
        <v>404</v>
      </c>
      <c r="R107" s="282" t="s">
        <v>405</v>
      </c>
    </row>
    <row r="108" spans="1:18" ht="42">
      <c r="A108" s="241">
        <v>3.11</v>
      </c>
      <c r="B108" s="244" t="s">
        <v>195</v>
      </c>
      <c r="C108" s="279" t="s">
        <v>403</v>
      </c>
      <c r="D108" s="280">
        <v>2</v>
      </c>
      <c r="E108" s="280">
        <v>2</v>
      </c>
      <c r="F108" s="280"/>
      <c r="G108" s="191">
        <f t="shared" si="9"/>
        <v>2</v>
      </c>
      <c r="H108" s="191">
        <f>+G108*100/G137</f>
        <v>0.9732360097323601</v>
      </c>
      <c r="I108" s="280">
        <v>1</v>
      </c>
      <c r="J108" s="280">
        <v>2</v>
      </c>
      <c r="K108" s="280">
        <v>3</v>
      </c>
      <c r="L108" s="280">
        <v>4</v>
      </c>
      <c r="M108" s="280">
        <v>5</v>
      </c>
      <c r="N108" s="279"/>
      <c r="O108" s="279"/>
      <c r="P108" s="244"/>
      <c r="Q108" s="243" t="s">
        <v>1918</v>
      </c>
      <c r="R108" s="243" t="s">
        <v>196</v>
      </c>
    </row>
    <row r="109" spans="1:18" ht="24.75" customHeight="1">
      <c r="A109" s="241">
        <v>3.12</v>
      </c>
      <c r="B109" s="287" t="s">
        <v>197</v>
      </c>
      <c r="C109" s="219" t="s">
        <v>190</v>
      </c>
      <c r="D109" s="219">
        <v>0.5</v>
      </c>
      <c r="E109" s="219">
        <v>0.5</v>
      </c>
      <c r="F109" s="219"/>
      <c r="G109" s="191">
        <f t="shared" si="9"/>
        <v>0.5</v>
      </c>
      <c r="H109" s="191">
        <f>+G109*100/G137</f>
        <v>0.24330900243309003</v>
      </c>
      <c r="I109" s="219">
        <v>60</v>
      </c>
      <c r="J109" s="219">
        <v>70</v>
      </c>
      <c r="K109" s="219">
        <v>80</v>
      </c>
      <c r="L109" s="219">
        <v>90</v>
      </c>
      <c r="M109" s="219">
        <v>100</v>
      </c>
      <c r="N109" s="219"/>
      <c r="O109" s="219"/>
      <c r="P109" s="293"/>
      <c r="Q109" s="282" t="s">
        <v>198</v>
      </c>
      <c r="R109" s="379" t="s">
        <v>404</v>
      </c>
    </row>
    <row r="110" spans="1:18" ht="90" customHeight="1">
      <c r="A110" s="286">
        <v>3.13</v>
      </c>
      <c r="B110" s="287" t="s">
        <v>199</v>
      </c>
      <c r="C110" s="225" t="s">
        <v>800</v>
      </c>
      <c r="D110" s="318">
        <v>0.5</v>
      </c>
      <c r="E110" s="318">
        <v>0.5</v>
      </c>
      <c r="F110" s="318"/>
      <c r="G110" s="46">
        <f t="shared" si="9"/>
        <v>0.5</v>
      </c>
      <c r="H110" s="46">
        <f>+G110*100/G137</f>
        <v>0.24330900243309003</v>
      </c>
      <c r="I110" s="318" t="s">
        <v>799</v>
      </c>
      <c r="J110" s="316"/>
      <c r="K110" s="316"/>
      <c r="L110" s="316"/>
      <c r="M110" s="318" t="s">
        <v>800</v>
      </c>
      <c r="N110" s="288"/>
      <c r="O110" s="288"/>
      <c r="P110" s="380"/>
      <c r="Q110" s="282" t="s">
        <v>404</v>
      </c>
      <c r="R110" s="282" t="s">
        <v>200</v>
      </c>
    </row>
    <row r="111" spans="1:18" ht="23.25">
      <c r="A111" s="241"/>
      <c r="B111" s="381" t="s">
        <v>201</v>
      </c>
      <c r="C111" s="382"/>
      <c r="D111" s="382"/>
      <c r="E111" s="382"/>
      <c r="F111" s="382"/>
      <c r="G111" s="382"/>
      <c r="H111" s="191"/>
      <c r="I111" s="382"/>
      <c r="J111" s="382"/>
      <c r="K111" s="382"/>
      <c r="L111" s="382"/>
      <c r="M111" s="382"/>
      <c r="N111" s="383"/>
      <c r="O111" s="382"/>
      <c r="P111" s="384"/>
      <c r="Q111" s="385"/>
      <c r="R111" s="362"/>
    </row>
    <row r="112" spans="1:18" ht="23.25">
      <c r="A112" s="220">
        <v>4.1</v>
      </c>
      <c r="B112" s="271" t="s">
        <v>3108</v>
      </c>
      <c r="C112" s="357" t="s">
        <v>400</v>
      </c>
      <c r="D112" s="273"/>
      <c r="E112" s="273"/>
      <c r="F112" s="273">
        <v>4</v>
      </c>
      <c r="G112" s="191">
        <f>+F112+E112</f>
        <v>4</v>
      </c>
      <c r="H112" s="191">
        <f>+G112*100/G137</f>
        <v>1.9464720194647203</v>
      </c>
      <c r="I112" s="273">
        <v>70</v>
      </c>
      <c r="J112" s="273">
        <v>75</v>
      </c>
      <c r="K112" s="273">
        <v>80</v>
      </c>
      <c r="L112" s="273">
        <v>85</v>
      </c>
      <c r="M112" s="273">
        <v>90</v>
      </c>
      <c r="N112" s="273"/>
      <c r="O112" s="273"/>
      <c r="P112" s="273"/>
      <c r="Q112" s="216" t="s">
        <v>202</v>
      </c>
      <c r="R112" s="362" t="s">
        <v>385</v>
      </c>
    </row>
    <row r="113" spans="1:18" ht="23.25" customHeight="1">
      <c r="A113" s="220">
        <v>4.2</v>
      </c>
      <c r="B113" s="271" t="s">
        <v>3110</v>
      </c>
      <c r="C113" s="357" t="s">
        <v>3111</v>
      </c>
      <c r="D113" s="273"/>
      <c r="E113" s="273"/>
      <c r="F113" s="273">
        <v>0.5</v>
      </c>
      <c r="G113" s="191">
        <f>+F113+E113</f>
        <v>0.5</v>
      </c>
      <c r="H113" s="191">
        <f>+G113*100/G137</f>
        <v>0.24330900243309003</v>
      </c>
      <c r="I113" s="288" t="s">
        <v>203</v>
      </c>
      <c r="J113" s="273">
        <v>12</v>
      </c>
      <c r="K113" s="273">
        <v>10</v>
      </c>
      <c r="L113" s="273">
        <v>8</v>
      </c>
      <c r="M113" s="288" t="s">
        <v>204</v>
      </c>
      <c r="N113" s="273"/>
      <c r="O113" s="273"/>
      <c r="P113" s="273"/>
      <c r="Q113" s="216" t="s">
        <v>3112</v>
      </c>
      <c r="R113" s="362" t="s">
        <v>442</v>
      </c>
    </row>
    <row r="114" spans="1:18" ht="23.25">
      <c r="A114" s="220">
        <v>4.3</v>
      </c>
      <c r="B114" s="271" t="s">
        <v>2952</v>
      </c>
      <c r="C114" s="357" t="s">
        <v>190</v>
      </c>
      <c r="D114" s="273">
        <v>80</v>
      </c>
      <c r="E114" s="273"/>
      <c r="F114" s="277">
        <v>1</v>
      </c>
      <c r="G114" s="191">
        <f>+F114+E114</f>
        <v>1</v>
      </c>
      <c r="H114" s="191">
        <f>+G114*100/G137</f>
        <v>0.48661800486618007</v>
      </c>
      <c r="I114" s="273">
        <v>60</v>
      </c>
      <c r="J114" s="273">
        <v>70</v>
      </c>
      <c r="K114" s="273">
        <v>80</v>
      </c>
      <c r="L114" s="273">
        <v>90</v>
      </c>
      <c r="M114" s="273">
        <v>100</v>
      </c>
      <c r="N114" s="273"/>
      <c r="O114" s="273"/>
      <c r="P114" s="273"/>
      <c r="Q114" s="216" t="s">
        <v>389</v>
      </c>
      <c r="R114" s="362"/>
    </row>
    <row r="115" spans="1:18" ht="23.25" customHeight="1">
      <c r="A115" s="198" t="s">
        <v>685</v>
      </c>
      <c r="B115" s="1689" t="s">
        <v>377</v>
      </c>
      <c r="C115" s="1696" t="s">
        <v>686</v>
      </c>
      <c r="D115" s="1696" t="s">
        <v>1715</v>
      </c>
      <c r="E115" s="1699" t="s">
        <v>1716</v>
      </c>
      <c r="F115" s="1699" t="s">
        <v>1717</v>
      </c>
      <c r="G115" s="1699" t="s">
        <v>1718</v>
      </c>
      <c r="H115" s="1699" t="s">
        <v>1719</v>
      </c>
      <c r="I115" s="1696" t="s">
        <v>1720</v>
      </c>
      <c r="J115" s="1696"/>
      <c r="K115" s="1696"/>
      <c r="L115" s="1696"/>
      <c r="M115" s="1696"/>
      <c r="N115" s="1696" t="s">
        <v>1721</v>
      </c>
      <c r="O115" s="1696"/>
      <c r="P115" s="1696"/>
      <c r="Q115" s="1656" t="s">
        <v>1948</v>
      </c>
      <c r="R115" s="1701" t="s">
        <v>380</v>
      </c>
    </row>
    <row r="116" spans="1:18" ht="33" customHeight="1">
      <c r="A116" s="202" t="s">
        <v>1722</v>
      </c>
      <c r="B116" s="1690"/>
      <c r="C116" s="1696"/>
      <c r="D116" s="1696"/>
      <c r="E116" s="1699"/>
      <c r="F116" s="1699"/>
      <c r="G116" s="1703"/>
      <c r="H116" s="1703"/>
      <c r="I116" s="199">
        <v>1</v>
      </c>
      <c r="J116" s="199">
        <v>2</v>
      </c>
      <c r="K116" s="199">
        <v>3</v>
      </c>
      <c r="L116" s="199">
        <v>4</v>
      </c>
      <c r="M116" s="199">
        <v>5</v>
      </c>
      <c r="N116" s="263" t="s">
        <v>2441</v>
      </c>
      <c r="O116" s="199" t="s">
        <v>2226</v>
      </c>
      <c r="P116" s="265" t="s">
        <v>1725</v>
      </c>
      <c r="Q116" s="1700"/>
      <c r="R116" s="1702"/>
    </row>
    <row r="117" spans="1:18" ht="23.25">
      <c r="A117" s="241">
        <v>4.11</v>
      </c>
      <c r="B117" s="271" t="s">
        <v>1920</v>
      </c>
      <c r="C117" s="357" t="s">
        <v>186</v>
      </c>
      <c r="D117" s="273"/>
      <c r="E117" s="273"/>
      <c r="F117" s="273">
        <v>2</v>
      </c>
      <c r="G117" s="191">
        <f>+F117+E117</f>
        <v>2</v>
      </c>
      <c r="H117" s="191">
        <f>+G117*100/G137</f>
        <v>0.9732360097323601</v>
      </c>
      <c r="I117" s="273">
        <v>80</v>
      </c>
      <c r="J117" s="273">
        <v>85</v>
      </c>
      <c r="K117" s="273">
        <v>90</v>
      </c>
      <c r="L117" s="273">
        <v>95</v>
      </c>
      <c r="M117" s="273">
        <v>100</v>
      </c>
      <c r="N117" s="273"/>
      <c r="O117" s="273"/>
      <c r="P117" s="273"/>
      <c r="Q117" s="216" t="s">
        <v>1921</v>
      </c>
      <c r="R117" s="216" t="s">
        <v>385</v>
      </c>
    </row>
    <row r="118" spans="1:18" ht="26.25" customHeight="1">
      <c r="A118" s="241">
        <v>4.12</v>
      </c>
      <c r="B118" s="271" t="s">
        <v>1923</v>
      </c>
      <c r="C118" s="357" t="s">
        <v>1924</v>
      </c>
      <c r="D118" s="273"/>
      <c r="E118" s="273"/>
      <c r="F118" s="273">
        <v>2</v>
      </c>
      <c r="G118" s="191">
        <f>+F118+E118</f>
        <v>2</v>
      </c>
      <c r="H118" s="191">
        <f>+G118*100/G137</f>
        <v>0.9732360097323601</v>
      </c>
      <c r="I118" s="273">
        <v>85</v>
      </c>
      <c r="J118" s="273">
        <v>87.5</v>
      </c>
      <c r="K118" s="273">
        <v>95</v>
      </c>
      <c r="L118" s="273">
        <v>97.5</v>
      </c>
      <c r="M118" s="273">
        <v>100</v>
      </c>
      <c r="N118" s="273"/>
      <c r="O118" s="273"/>
      <c r="P118" s="273"/>
      <c r="Q118" s="216" t="s">
        <v>1918</v>
      </c>
      <c r="R118" s="216" t="s">
        <v>205</v>
      </c>
    </row>
    <row r="119" spans="1:18" ht="23.25">
      <c r="A119" s="241">
        <v>4.13</v>
      </c>
      <c r="B119" s="386" t="s">
        <v>1931</v>
      </c>
      <c r="C119" s="244" t="s">
        <v>400</v>
      </c>
      <c r="D119" s="273"/>
      <c r="E119" s="273"/>
      <c r="F119" s="273">
        <v>2</v>
      </c>
      <c r="G119" s="191">
        <f>+F119+E119</f>
        <v>2</v>
      </c>
      <c r="H119" s="191">
        <f>+G119*100/G137</f>
        <v>0.9732360097323601</v>
      </c>
      <c r="I119" s="273">
        <v>70</v>
      </c>
      <c r="J119" s="273">
        <v>75</v>
      </c>
      <c r="K119" s="273">
        <v>80</v>
      </c>
      <c r="L119" s="273">
        <v>85</v>
      </c>
      <c r="M119" s="273">
        <v>90</v>
      </c>
      <c r="N119" s="273"/>
      <c r="O119" s="273"/>
      <c r="P119" s="273"/>
      <c r="Q119" s="216" t="s">
        <v>1928</v>
      </c>
      <c r="R119" s="216" t="s">
        <v>385</v>
      </c>
    </row>
    <row r="120" spans="1:18" ht="33" customHeight="1">
      <c r="A120" s="387">
        <v>4.14</v>
      </c>
      <c r="B120" s="388" t="s">
        <v>575</v>
      </c>
      <c r="C120" s="389" t="s">
        <v>576</v>
      </c>
      <c r="D120" s="390">
        <v>1.5</v>
      </c>
      <c r="E120" s="390">
        <v>1.5</v>
      </c>
      <c r="F120" s="390">
        <v>3</v>
      </c>
      <c r="G120" s="191">
        <f>+F120+E120</f>
        <v>4.5</v>
      </c>
      <c r="H120" s="239">
        <f>+G120*100/G137</f>
        <v>2.18978102189781</v>
      </c>
      <c r="I120" s="389">
        <v>1</v>
      </c>
      <c r="J120" s="389">
        <v>2</v>
      </c>
      <c r="K120" s="389">
        <v>3</v>
      </c>
      <c r="L120" s="389">
        <v>4</v>
      </c>
      <c r="M120" s="389">
        <v>5</v>
      </c>
      <c r="N120" s="390"/>
      <c r="O120" s="390"/>
      <c r="P120" s="377"/>
      <c r="Q120" s="378" t="s">
        <v>1918</v>
      </c>
      <c r="R120" s="378" t="s">
        <v>385</v>
      </c>
    </row>
    <row r="121" spans="1:18" ht="23.25">
      <c r="A121" s="206">
        <v>4.15</v>
      </c>
      <c r="B121" s="391" t="s">
        <v>864</v>
      </c>
      <c r="C121" s="392" t="s">
        <v>403</v>
      </c>
      <c r="D121" s="393">
        <v>1.5</v>
      </c>
      <c r="E121" s="393">
        <v>1.5</v>
      </c>
      <c r="F121" s="393"/>
      <c r="G121" s="191">
        <f aca="true" t="shared" si="10" ref="G121:G130">+F121+E121</f>
        <v>1.5</v>
      </c>
      <c r="H121" s="394">
        <f>+G121*100/G137</f>
        <v>0.7299270072992701</v>
      </c>
      <c r="I121" s="393">
        <v>1</v>
      </c>
      <c r="J121" s="393">
        <v>2</v>
      </c>
      <c r="K121" s="393">
        <v>3</v>
      </c>
      <c r="L121" s="393">
        <v>4</v>
      </c>
      <c r="M121" s="393">
        <v>5</v>
      </c>
      <c r="N121" s="393"/>
      <c r="O121" s="393"/>
      <c r="P121" s="395"/>
      <c r="Q121" s="396" t="s">
        <v>1918</v>
      </c>
      <c r="R121" s="396" t="s">
        <v>385</v>
      </c>
    </row>
    <row r="122" spans="1:18" ht="23.25">
      <c r="A122" s="241">
        <v>4.16</v>
      </c>
      <c r="B122" s="287" t="s">
        <v>865</v>
      </c>
      <c r="C122" s="219" t="s">
        <v>800</v>
      </c>
      <c r="D122" s="288">
        <v>0.5</v>
      </c>
      <c r="E122" s="288">
        <v>0.5</v>
      </c>
      <c r="F122" s="288"/>
      <c r="G122" s="191">
        <f t="shared" si="10"/>
        <v>0.5</v>
      </c>
      <c r="H122" s="394">
        <f>+G122*100/G137</f>
        <v>0.24330900243309003</v>
      </c>
      <c r="I122" s="288" t="s">
        <v>799</v>
      </c>
      <c r="J122" s="296"/>
      <c r="K122" s="296"/>
      <c r="L122" s="296"/>
      <c r="M122" s="288" t="s">
        <v>800</v>
      </c>
      <c r="N122" s="288"/>
      <c r="O122" s="288"/>
      <c r="P122" s="380"/>
      <c r="Q122" s="282" t="s">
        <v>866</v>
      </c>
      <c r="R122" s="282"/>
    </row>
    <row r="123" spans="1:18" ht="24" customHeight="1">
      <c r="A123" s="241">
        <v>4.17</v>
      </c>
      <c r="B123" s="350" t="s">
        <v>867</v>
      </c>
      <c r="C123" s="279" t="s">
        <v>868</v>
      </c>
      <c r="D123" s="280">
        <v>1.5</v>
      </c>
      <c r="E123" s="280">
        <v>1.5</v>
      </c>
      <c r="F123" s="280">
        <v>2</v>
      </c>
      <c r="G123" s="191">
        <f t="shared" si="10"/>
        <v>3.5</v>
      </c>
      <c r="H123" s="394">
        <f>+G123*100/G137</f>
        <v>1.70316301703163</v>
      </c>
      <c r="I123" s="397" t="s">
        <v>1005</v>
      </c>
      <c r="J123" s="296"/>
      <c r="K123" s="296"/>
      <c r="L123" s="296"/>
      <c r="M123" s="288" t="s">
        <v>1004</v>
      </c>
      <c r="N123" s="280"/>
      <c r="O123" s="280"/>
      <c r="P123" s="280"/>
      <c r="Q123" s="282" t="s">
        <v>1928</v>
      </c>
      <c r="R123" s="282" t="s">
        <v>385</v>
      </c>
    </row>
    <row r="124" spans="1:18" ht="25.5" customHeight="1">
      <c r="A124" s="241">
        <v>4.18</v>
      </c>
      <c r="B124" s="350" t="s">
        <v>869</v>
      </c>
      <c r="C124" s="279" t="s">
        <v>870</v>
      </c>
      <c r="D124" s="280">
        <v>1.5</v>
      </c>
      <c r="E124" s="280">
        <v>1.5</v>
      </c>
      <c r="F124" s="280">
        <v>2</v>
      </c>
      <c r="G124" s="191">
        <f t="shared" si="10"/>
        <v>3.5</v>
      </c>
      <c r="H124" s="394">
        <f>+G124*100/G137</f>
        <v>1.70316301703163</v>
      </c>
      <c r="I124" s="280">
        <v>1</v>
      </c>
      <c r="J124" s="280">
        <v>2</v>
      </c>
      <c r="K124" s="280">
        <v>3</v>
      </c>
      <c r="L124" s="280">
        <v>4</v>
      </c>
      <c r="M124" s="280">
        <v>5</v>
      </c>
      <c r="N124" s="279"/>
      <c r="O124" s="279"/>
      <c r="P124" s="244"/>
      <c r="Q124" s="243" t="s">
        <v>871</v>
      </c>
      <c r="R124" s="243" t="s">
        <v>385</v>
      </c>
    </row>
    <row r="125" spans="1:18" ht="43.5">
      <c r="A125" s="241">
        <v>4.19</v>
      </c>
      <c r="B125" s="350" t="s">
        <v>872</v>
      </c>
      <c r="C125" s="279" t="s">
        <v>800</v>
      </c>
      <c r="D125" s="280">
        <v>1.5</v>
      </c>
      <c r="E125" s="280">
        <v>1.5</v>
      </c>
      <c r="F125" s="280">
        <v>3</v>
      </c>
      <c r="G125" s="191">
        <f t="shared" si="10"/>
        <v>4.5</v>
      </c>
      <c r="H125" s="398">
        <f>+G125*100/G137</f>
        <v>2.18978102189781</v>
      </c>
      <c r="I125" s="279" t="s">
        <v>799</v>
      </c>
      <c r="J125" s="285"/>
      <c r="K125" s="285"/>
      <c r="L125" s="285"/>
      <c r="M125" s="279" t="s">
        <v>800</v>
      </c>
      <c r="N125" s="279"/>
      <c r="O125" s="279"/>
      <c r="P125" s="257"/>
      <c r="Q125" s="243" t="s">
        <v>871</v>
      </c>
      <c r="R125" s="243" t="s">
        <v>385</v>
      </c>
    </row>
    <row r="126" spans="1:18" ht="23.25">
      <c r="A126" s="241">
        <v>4.2</v>
      </c>
      <c r="B126" s="244" t="s">
        <v>8</v>
      </c>
      <c r="C126" s="279" t="s">
        <v>403</v>
      </c>
      <c r="D126" s="280">
        <v>1.5</v>
      </c>
      <c r="E126" s="280">
        <v>1.5</v>
      </c>
      <c r="F126" s="280"/>
      <c r="G126" s="191">
        <f t="shared" si="10"/>
        <v>1.5</v>
      </c>
      <c r="H126" s="394">
        <f>+G126*100/G137</f>
        <v>0.7299270072992701</v>
      </c>
      <c r="I126" s="280">
        <v>1</v>
      </c>
      <c r="J126" s="280">
        <v>2</v>
      </c>
      <c r="K126" s="280">
        <v>3</v>
      </c>
      <c r="L126" s="280">
        <v>4</v>
      </c>
      <c r="M126" s="280">
        <v>5</v>
      </c>
      <c r="N126" s="280"/>
      <c r="O126" s="280"/>
      <c r="P126" s="281"/>
      <c r="Q126" s="282" t="s">
        <v>9</v>
      </c>
      <c r="R126" s="282" t="s">
        <v>385</v>
      </c>
    </row>
    <row r="127" spans="1:18" ht="22.5" customHeight="1">
      <c r="A127" s="241">
        <v>4.21</v>
      </c>
      <c r="B127" s="287" t="s">
        <v>1053</v>
      </c>
      <c r="C127" s="219" t="s">
        <v>800</v>
      </c>
      <c r="D127" s="288">
        <v>1.5</v>
      </c>
      <c r="E127" s="288">
        <v>1.5</v>
      </c>
      <c r="F127" s="288"/>
      <c r="G127" s="191">
        <f t="shared" si="10"/>
        <v>1.5</v>
      </c>
      <c r="H127" s="394">
        <f>+G127*100/G137</f>
        <v>0.7299270072992701</v>
      </c>
      <c r="I127" s="288" t="s">
        <v>799</v>
      </c>
      <c r="J127" s="296"/>
      <c r="K127" s="296"/>
      <c r="L127" s="296"/>
      <c r="M127" s="288" t="s">
        <v>800</v>
      </c>
      <c r="N127" s="288"/>
      <c r="O127" s="288"/>
      <c r="P127" s="380"/>
      <c r="Q127" s="282" t="s">
        <v>3109</v>
      </c>
      <c r="R127" s="282"/>
    </row>
    <row r="128" spans="1:18" ht="23.25">
      <c r="A128" s="241">
        <v>4.22</v>
      </c>
      <c r="B128" s="287" t="s">
        <v>1054</v>
      </c>
      <c r="C128" s="219" t="s">
        <v>800</v>
      </c>
      <c r="D128" s="288">
        <v>0.5</v>
      </c>
      <c r="E128" s="288">
        <v>0.5</v>
      </c>
      <c r="F128" s="288"/>
      <c r="G128" s="191">
        <f t="shared" si="10"/>
        <v>0.5</v>
      </c>
      <c r="H128" s="394">
        <f>+G128*100/G137</f>
        <v>0.24330900243309003</v>
      </c>
      <c r="I128" s="288" t="s">
        <v>799</v>
      </c>
      <c r="J128" s="296"/>
      <c r="K128" s="296"/>
      <c r="L128" s="296"/>
      <c r="M128" s="288" t="s">
        <v>800</v>
      </c>
      <c r="N128" s="288"/>
      <c r="O128" s="288"/>
      <c r="P128" s="380"/>
      <c r="Q128" s="282" t="s">
        <v>3109</v>
      </c>
      <c r="R128" s="282" t="s">
        <v>385</v>
      </c>
    </row>
    <row r="129" spans="1:18" ht="20.25" customHeight="1">
      <c r="A129" s="241">
        <v>4.23</v>
      </c>
      <c r="B129" s="287" t="s">
        <v>1055</v>
      </c>
      <c r="C129" s="219" t="s">
        <v>800</v>
      </c>
      <c r="D129" s="288">
        <v>0.5</v>
      </c>
      <c r="E129" s="288">
        <v>0.5</v>
      </c>
      <c r="F129" s="288"/>
      <c r="G129" s="191">
        <f t="shared" si="10"/>
        <v>0.5</v>
      </c>
      <c r="H129" s="394">
        <f>+G129*100/G137</f>
        <v>0.24330900243309003</v>
      </c>
      <c r="I129" s="288" t="s">
        <v>799</v>
      </c>
      <c r="J129" s="296"/>
      <c r="K129" s="296"/>
      <c r="L129" s="296"/>
      <c r="M129" s="288" t="s">
        <v>800</v>
      </c>
      <c r="N129" s="288"/>
      <c r="O129" s="288"/>
      <c r="P129" s="380"/>
      <c r="Q129" s="282" t="s">
        <v>3109</v>
      </c>
      <c r="R129" s="282"/>
    </row>
    <row r="130" spans="1:18" ht="26.25" customHeight="1">
      <c r="A130" s="241">
        <v>4.24</v>
      </c>
      <c r="B130" s="287" t="s">
        <v>1056</v>
      </c>
      <c r="C130" s="225" t="s">
        <v>1057</v>
      </c>
      <c r="D130" s="318">
        <v>0.5</v>
      </c>
      <c r="E130" s="318">
        <v>0.5</v>
      </c>
      <c r="F130" s="318"/>
      <c r="G130" s="46">
        <f t="shared" si="10"/>
        <v>0.5</v>
      </c>
      <c r="H130" s="399">
        <f>+G130*100/G137</f>
        <v>0.24330900243309003</v>
      </c>
      <c r="I130" s="318">
        <v>10</v>
      </c>
      <c r="J130" s="318">
        <v>20</v>
      </c>
      <c r="K130" s="318">
        <v>30</v>
      </c>
      <c r="L130" s="318">
        <v>40</v>
      </c>
      <c r="M130" s="318" t="s">
        <v>1058</v>
      </c>
      <c r="N130" s="219"/>
      <c r="O130" s="219"/>
      <c r="P130" s="244"/>
      <c r="Q130" s="243" t="s">
        <v>3109</v>
      </c>
      <c r="R130" s="243" t="s">
        <v>1059</v>
      </c>
    </row>
    <row r="131" spans="1:18" ht="25.5" customHeight="1">
      <c r="A131" s="241">
        <v>4.25</v>
      </c>
      <c r="B131" s="287" t="s">
        <v>1894</v>
      </c>
      <c r="C131" s="219" t="s">
        <v>1895</v>
      </c>
      <c r="D131" s="288"/>
      <c r="E131" s="288"/>
      <c r="F131" s="288"/>
      <c r="G131" s="288"/>
      <c r="H131" s="394"/>
      <c r="I131" s="288"/>
      <c r="J131" s="288"/>
      <c r="K131" s="288"/>
      <c r="L131" s="288"/>
      <c r="M131" s="288"/>
      <c r="N131" s="288"/>
      <c r="O131" s="288"/>
      <c r="P131" s="281"/>
      <c r="Q131" s="282"/>
      <c r="R131" s="282"/>
    </row>
    <row r="132" spans="1:18" ht="23.25">
      <c r="A132" s="241"/>
      <c r="B132" s="287" t="s">
        <v>1896</v>
      </c>
      <c r="C132" s="219" t="s">
        <v>2017</v>
      </c>
      <c r="D132" s="288">
        <v>0.25</v>
      </c>
      <c r="E132" s="288">
        <v>0.25</v>
      </c>
      <c r="F132" s="288"/>
      <c r="G132" s="191">
        <f>+F132+E132</f>
        <v>0.25</v>
      </c>
      <c r="H132" s="394">
        <f>+G132*100/G137</f>
        <v>0.12165450121654502</v>
      </c>
      <c r="I132" s="288" t="s">
        <v>799</v>
      </c>
      <c r="J132" s="296"/>
      <c r="K132" s="296"/>
      <c r="L132" s="296"/>
      <c r="M132" s="288" t="s">
        <v>800</v>
      </c>
      <c r="N132" s="288"/>
      <c r="O132" s="288"/>
      <c r="P132" s="380"/>
      <c r="Q132" s="282" t="s">
        <v>3109</v>
      </c>
      <c r="R132" s="282"/>
    </row>
    <row r="133" spans="1:18" ht="42.75" customHeight="1">
      <c r="A133" s="241"/>
      <c r="B133" s="287" t="s">
        <v>2018</v>
      </c>
      <c r="C133" s="219"/>
      <c r="D133" s="288">
        <v>0.25</v>
      </c>
      <c r="E133" s="288">
        <v>0.25</v>
      </c>
      <c r="F133" s="288"/>
      <c r="G133" s="191">
        <f>+F133+E133</f>
        <v>0.25</v>
      </c>
      <c r="H133" s="394">
        <f>+G133*100/G137</f>
        <v>0.12165450121654502</v>
      </c>
      <c r="I133" s="318">
        <v>4</v>
      </c>
      <c r="J133" s="318">
        <v>6</v>
      </c>
      <c r="K133" s="318">
        <v>8</v>
      </c>
      <c r="L133" s="318">
        <v>10</v>
      </c>
      <c r="M133" s="318" t="s">
        <v>2019</v>
      </c>
      <c r="N133" s="288"/>
      <c r="O133" s="288"/>
      <c r="P133" s="280"/>
      <c r="Q133" s="400" t="s">
        <v>3109</v>
      </c>
      <c r="R133" s="401"/>
    </row>
    <row r="134" spans="1:18" ht="44.25">
      <c r="A134" s="241">
        <v>4.26</v>
      </c>
      <c r="B134" s="287" t="s">
        <v>2020</v>
      </c>
      <c r="C134" s="402" t="s">
        <v>2021</v>
      </c>
      <c r="D134" s="288">
        <v>0.5</v>
      </c>
      <c r="E134" s="288">
        <v>0.5</v>
      </c>
      <c r="F134" s="288"/>
      <c r="G134" s="191">
        <f>+F134+E134</f>
        <v>0.5</v>
      </c>
      <c r="H134" s="394">
        <f>+G134*100/G137</f>
        <v>0.24330900243309003</v>
      </c>
      <c r="I134" s="318">
        <v>10</v>
      </c>
      <c r="J134" s="318">
        <v>12.5</v>
      </c>
      <c r="K134" s="225">
        <v>15</v>
      </c>
      <c r="L134" s="318">
        <v>17.5</v>
      </c>
      <c r="M134" s="225" t="s">
        <v>2022</v>
      </c>
      <c r="N134" s="288"/>
      <c r="O134" s="397"/>
      <c r="P134" s="338"/>
      <c r="Q134" s="240" t="s">
        <v>432</v>
      </c>
      <c r="R134" s="240" t="s">
        <v>398</v>
      </c>
    </row>
    <row r="135" spans="1:18" ht="23.25">
      <c r="A135" s="241">
        <v>4.27</v>
      </c>
      <c r="B135" s="317" t="s">
        <v>2023</v>
      </c>
      <c r="C135" s="288"/>
      <c r="D135" s="288">
        <v>1</v>
      </c>
      <c r="E135" s="288">
        <v>1</v>
      </c>
      <c r="F135" s="288">
        <v>1</v>
      </c>
      <c r="G135" s="191">
        <f>+F135+E135</f>
        <v>2</v>
      </c>
      <c r="H135" s="394"/>
      <c r="I135" s="288"/>
      <c r="J135" s="288"/>
      <c r="K135" s="288"/>
      <c r="L135" s="288"/>
      <c r="M135" s="288"/>
      <c r="N135" s="288"/>
      <c r="O135" s="288"/>
      <c r="P135" s="338"/>
      <c r="Q135" s="240"/>
      <c r="R135" s="240"/>
    </row>
    <row r="136" spans="1:18" ht="35.25" customHeight="1">
      <c r="A136" s="300"/>
      <c r="B136" s="374" t="s">
        <v>2966</v>
      </c>
      <c r="C136" s="377" t="s">
        <v>1900</v>
      </c>
      <c r="D136" s="332"/>
      <c r="E136" s="332"/>
      <c r="F136" s="332"/>
      <c r="G136" s="332"/>
      <c r="H136" s="403">
        <v>1</v>
      </c>
      <c r="I136" s="332">
        <v>15</v>
      </c>
      <c r="J136" s="332">
        <v>20</v>
      </c>
      <c r="K136" s="302">
        <v>25</v>
      </c>
      <c r="L136" s="332">
        <v>30</v>
      </c>
      <c r="M136" s="302" t="s">
        <v>3113</v>
      </c>
      <c r="N136" s="332"/>
      <c r="O136" s="404"/>
      <c r="P136" s="405"/>
      <c r="Q136" s="406" t="s">
        <v>432</v>
      </c>
      <c r="R136" s="406" t="s">
        <v>398</v>
      </c>
    </row>
    <row r="137" spans="2:18" ht="23.25">
      <c r="B137" s="407" t="s">
        <v>3114</v>
      </c>
      <c r="C137" s="408"/>
      <c r="D137" s="409"/>
      <c r="E137" s="410">
        <f>SUM(E121:E136)+SUM(E94:E120)+SUM(E71:E97)+SUM(E49:E67)+SUM(E24:E46)+SUM(E4:E21)</f>
        <v>100</v>
      </c>
      <c r="F137" s="410">
        <f>SUM(F121:F136)+SUM(F94:F120)+SUM(F71:F97)+SUM(F49:F67)+SUM(F24:F46)+SUM(F4:F21)</f>
        <v>105.5</v>
      </c>
      <c r="G137" s="411">
        <f>+E137+F137</f>
        <v>205.5</v>
      </c>
      <c r="H137" s="197">
        <f>+G137*100/G137</f>
        <v>100</v>
      </c>
      <c r="I137" s="195"/>
      <c r="J137" s="195"/>
      <c r="K137" s="195"/>
      <c r="L137" s="195"/>
      <c r="M137" s="195"/>
      <c r="N137" s="195"/>
      <c r="O137" s="195"/>
      <c r="P137" s="200"/>
      <c r="Q137" s="412"/>
      <c r="R137" s="412"/>
    </row>
    <row r="138" spans="2:18" ht="23.25">
      <c r="B138" s="407" t="s">
        <v>3115</v>
      </c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200"/>
      <c r="Q138" s="412"/>
      <c r="R138" s="412"/>
    </row>
    <row r="139" spans="2:15" ht="23.25">
      <c r="B139" s="413" t="s">
        <v>3116</v>
      </c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</row>
    <row r="140" spans="4:15" ht="23.25"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</row>
    <row r="141" spans="4:15" ht="23.25">
      <c r="D141" s="195"/>
      <c r="E141" s="195"/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</row>
    <row r="142" spans="4:15" ht="23.25"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</row>
    <row r="143" spans="4:15" ht="23.25"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</row>
    <row r="144" spans="4:15" ht="23.25"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</row>
    <row r="145" spans="4:15" ht="23.25"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</row>
    <row r="146" spans="4:15" ht="23.25"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</row>
    <row r="147" spans="4:15" ht="23.25"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</row>
    <row r="148" spans="4:15" ht="23.25"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</row>
    <row r="149" spans="4:15" ht="23.25"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</row>
    <row r="150" spans="4:15" ht="23.25"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</row>
    <row r="151" spans="4:15" ht="23.25"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</row>
    <row r="152" spans="4:15" ht="23.25"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</row>
    <row r="153" spans="4:15" ht="23.25"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</row>
    <row r="154" spans="4:15" ht="23.25"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</row>
    <row r="155" spans="4:15" ht="23.25"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</row>
    <row r="156" spans="4:15" ht="23.25"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</row>
    <row r="157" spans="4:15" ht="23.25"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</row>
    <row r="158" spans="4:15" ht="23.25"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</row>
    <row r="159" spans="4:15" ht="23.25"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</row>
    <row r="160" spans="4:15" ht="23.25"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</row>
    <row r="161" spans="4:15" ht="23.25"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</row>
  </sheetData>
  <sheetProtection/>
  <mergeCells count="68">
    <mergeCell ref="R115:R116"/>
    <mergeCell ref="H92:H93"/>
    <mergeCell ref="I92:M92"/>
    <mergeCell ref="N92:P92"/>
    <mergeCell ref="Q92:Q93"/>
    <mergeCell ref="R92:R93"/>
    <mergeCell ref="H115:H116"/>
    <mergeCell ref="B115:B116"/>
    <mergeCell ref="C115:C116"/>
    <mergeCell ref="D115:D116"/>
    <mergeCell ref="E115:E116"/>
    <mergeCell ref="F115:F116"/>
    <mergeCell ref="I69:M69"/>
    <mergeCell ref="G92:G93"/>
    <mergeCell ref="Q115:Q116"/>
    <mergeCell ref="G115:G116"/>
    <mergeCell ref="I115:M115"/>
    <mergeCell ref="N115:P115"/>
    <mergeCell ref="R69:R70"/>
    <mergeCell ref="B92:B93"/>
    <mergeCell ref="C92:C93"/>
    <mergeCell ref="D92:D93"/>
    <mergeCell ref="E92:E93"/>
    <mergeCell ref="F92:F93"/>
    <mergeCell ref="R47:R48"/>
    <mergeCell ref="B69:B70"/>
    <mergeCell ref="C69:C70"/>
    <mergeCell ref="D69:D70"/>
    <mergeCell ref="E69:E70"/>
    <mergeCell ref="F69:F70"/>
    <mergeCell ref="G69:G70"/>
    <mergeCell ref="H69:H70"/>
    <mergeCell ref="N69:P69"/>
    <mergeCell ref="Q69:Q70"/>
    <mergeCell ref="B47:B48"/>
    <mergeCell ref="C47:C48"/>
    <mergeCell ref="D47:D48"/>
    <mergeCell ref="E47:E48"/>
    <mergeCell ref="N47:P47"/>
    <mergeCell ref="Q47:Q48"/>
    <mergeCell ref="I2:M2"/>
    <mergeCell ref="F47:F48"/>
    <mergeCell ref="G47:G48"/>
    <mergeCell ref="H47:H48"/>
    <mergeCell ref="I47:M47"/>
    <mergeCell ref="F22:F23"/>
    <mergeCell ref="G22:G23"/>
    <mergeCell ref="I22:M22"/>
    <mergeCell ref="H22:H23"/>
    <mergeCell ref="F2:F3"/>
    <mergeCell ref="N2:P2"/>
    <mergeCell ref="Q2:Q3"/>
    <mergeCell ref="Q13:R13"/>
    <mergeCell ref="N22:P22"/>
    <mergeCell ref="R2:R3"/>
    <mergeCell ref="Q12:R12"/>
    <mergeCell ref="Q22:Q23"/>
    <mergeCell ref="R22:R23"/>
    <mergeCell ref="B22:B23"/>
    <mergeCell ref="C22:C23"/>
    <mergeCell ref="D22:D23"/>
    <mergeCell ref="E22:E23"/>
    <mergeCell ref="G2:G3"/>
    <mergeCell ref="H2:H3"/>
    <mergeCell ref="B2:B3"/>
    <mergeCell ref="C2:C3"/>
    <mergeCell ref="D2:D3"/>
    <mergeCell ref="E2:E3"/>
  </mergeCells>
  <printOptions/>
  <pageMargins left="0.35433070866141736" right="0.35433070866141736" top="0.7874015748031497" bottom="0.1968503937007874" header="0.5118110236220472" footer="0.5118110236220472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Y12" sqref="Y12"/>
    </sheetView>
  </sheetViews>
  <sheetFormatPr defaultColWidth="3.140625" defaultRowHeight="12.75"/>
  <cols>
    <col min="1" max="1" width="24.421875" style="0" customWidth="1"/>
    <col min="2" max="2" width="51.7109375" style="0" customWidth="1"/>
  </cols>
  <sheetData>
    <row r="1" spans="1:23" s="38" customFormat="1" ht="27.75" customHeight="1">
      <c r="A1" s="1563" t="s">
        <v>1989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  <c r="Q1" s="1563"/>
      <c r="R1" s="1563"/>
      <c r="S1" s="1563"/>
      <c r="T1" s="1563"/>
      <c r="U1" s="1563"/>
      <c r="V1" s="1563"/>
      <c r="W1" s="1563"/>
    </row>
    <row r="2" spans="1:23" s="38" customFormat="1" ht="26.25" customHeight="1">
      <c r="A2" s="1669" t="s">
        <v>1990</v>
      </c>
      <c r="B2" s="1669"/>
      <c r="C2" s="1669"/>
      <c r="D2" s="1669"/>
      <c r="E2" s="1669"/>
      <c r="F2" s="1669"/>
      <c r="G2" s="1669"/>
      <c r="H2" s="1669"/>
      <c r="I2" s="1669"/>
      <c r="J2" s="1669"/>
      <c r="K2" s="1669"/>
      <c r="L2" s="1669"/>
      <c r="M2" s="1669"/>
      <c r="N2" s="1669"/>
      <c r="O2" s="1669"/>
      <c r="P2" s="1669"/>
      <c r="Q2" s="1669"/>
      <c r="R2" s="1669"/>
      <c r="S2" s="1669"/>
      <c r="T2" s="1669"/>
      <c r="U2" s="1669"/>
      <c r="V2" s="1669"/>
      <c r="W2" s="1669"/>
    </row>
    <row r="3" spans="1:23" ht="20.25" customHeight="1">
      <c r="A3" s="1707" t="s">
        <v>910</v>
      </c>
      <c r="B3" s="1707" t="s">
        <v>909</v>
      </c>
      <c r="C3" s="1715" t="s">
        <v>911</v>
      </c>
      <c r="D3" s="1660" t="s">
        <v>912</v>
      </c>
      <c r="E3" s="1661"/>
      <c r="F3" s="1661"/>
      <c r="G3" s="1661"/>
      <c r="H3" s="1661"/>
      <c r="I3" s="1661"/>
      <c r="J3" s="1661"/>
      <c r="K3" s="1661"/>
      <c r="L3" s="1661"/>
      <c r="M3" s="1661"/>
      <c r="N3" s="1661"/>
      <c r="O3" s="1661"/>
      <c r="P3" s="1661"/>
      <c r="Q3" s="1661"/>
      <c r="R3" s="1661"/>
      <c r="S3" s="1661"/>
      <c r="T3" s="1661"/>
      <c r="U3" s="1661"/>
      <c r="V3" s="1661"/>
      <c r="W3" s="1662"/>
    </row>
    <row r="4" spans="1:23" ht="21" customHeight="1">
      <c r="A4" s="1707"/>
      <c r="B4" s="1707"/>
      <c r="C4" s="1716"/>
      <c r="D4" s="1659">
        <v>1</v>
      </c>
      <c r="E4" s="1659">
        <v>2</v>
      </c>
      <c r="F4" s="1659">
        <v>3</v>
      </c>
      <c r="G4" s="1659">
        <v>4</v>
      </c>
      <c r="H4" s="1659">
        <v>5</v>
      </c>
      <c r="I4" s="1659">
        <v>6</v>
      </c>
      <c r="J4" s="1659">
        <v>7</v>
      </c>
      <c r="K4" s="1659">
        <v>8</v>
      </c>
      <c r="L4" s="1659">
        <v>9</v>
      </c>
      <c r="M4" s="1659">
        <v>10</v>
      </c>
      <c r="N4" s="1659">
        <v>11</v>
      </c>
      <c r="O4" s="1659">
        <v>12</v>
      </c>
      <c r="P4" s="1659">
        <v>13</v>
      </c>
      <c r="Q4" s="1659">
        <v>14</v>
      </c>
      <c r="R4" s="1659">
        <v>15</v>
      </c>
      <c r="S4" s="1659">
        <v>16</v>
      </c>
      <c r="T4" s="1659">
        <v>17</v>
      </c>
      <c r="U4" s="1659">
        <v>18</v>
      </c>
      <c r="V4" s="1659">
        <v>19</v>
      </c>
      <c r="W4" s="1659">
        <v>20</v>
      </c>
    </row>
    <row r="5" spans="1:23" ht="52.5" customHeight="1">
      <c r="A5" s="1707"/>
      <c r="B5" s="1707"/>
      <c r="C5" s="1717"/>
      <c r="D5" s="1659"/>
      <c r="E5" s="1659"/>
      <c r="F5" s="1659"/>
      <c r="G5" s="1659"/>
      <c r="H5" s="1659"/>
      <c r="I5" s="1659"/>
      <c r="J5" s="1659"/>
      <c r="K5" s="1659"/>
      <c r="L5" s="1659"/>
      <c r="M5" s="1659"/>
      <c r="N5" s="1659"/>
      <c r="O5" s="1659"/>
      <c r="P5" s="1659"/>
      <c r="Q5" s="1659"/>
      <c r="R5" s="1659"/>
      <c r="S5" s="1659"/>
      <c r="T5" s="1659"/>
      <c r="U5" s="1659"/>
      <c r="V5" s="1659"/>
      <c r="W5" s="1659"/>
    </row>
    <row r="6" spans="1:23" s="7" customFormat="1" ht="18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7" customFormat="1" ht="18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s="7" customFormat="1" ht="18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7" customFormat="1" ht="18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7" customFormat="1" ht="1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s="7" customFormat="1" ht="18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7" customFormat="1" ht="18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s="7" customFormat="1" ht="18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7" customFormat="1" ht="18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7" customFormat="1" ht="18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s="7" customFormat="1" ht="18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7" customFormat="1" ht="18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7" customFormat="1" ht="18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7" customFormat="1" ht="18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7" customFormat="1" ht="18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7" customFormat="1" ht="1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7" customFormat="1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s="7" customFormat="1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7" customFormat="1" ht="18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s="7" customFormat="1" ht="18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</sheetData>
  <sheetProtection/>
  <mergeCells count="26">
    <mergeCell ref="D3:W3"/>
    <mergeCell ref="A1:W1"/>
    <mergeCell ref="A2:W2"/>
    <mergeCell ref="T4:T5"/>
    <mergeCell ref="U4:U5"/>
    <mergeCell ref="V4:V5"/>
    <mergeCell ref="W4:W5"/>
    <mergeCell ref="C3:C5"/>
    <mergeCell ref="D4:D5"/>
    <mergeCell ref="E4:E5"/>
    <mergeCell ref="O4:O5"/>
    <mergeCell ref="P4:P5"/>
    <mergeCell ref="F4:F5"/>
    <mergeCell ref="G4:G5"/>
    <mergeCell ref="H4:H5"/>
    <mergeCell ref="I4:I5"/>
    <mergeCell ref="Q4:Q5"/>
    <mergeCell ref="R4:R5"/>
    <mergeCell ref="S4:S5"/>
    <mergeCell ref="A3:A5"/>
    <mergeCell ref="B3:B5"/>
    <mergeCell ref="L4:L5"/>
    <mergeCell ref="M4:M5"/>
    <mergeCell ref="N4:N5"/>
    <mergeCell ref="J4:J5"/>
    <mergeCell ref="K4:K5"/>
  </mergeCells>
  <printOptions/>
  <pageMargins left="0.15748031496062992" right="0.1968503937007874" top="0.984251968503937" bottom="0.3937007874015748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2412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27.28125" style="0" customWidth="1"/>
    <col min="2" max="2" width="58.7109375" style="0" customWidth="1"/>
  </cols>
  <sheetData>
    <row r="1" spans="1:2" ht="29.25">
      <c r="A1" s="1567" t="s">
        <v>1709</v>
      </c>
      <c r="B1" s="1567"/>
    </row>
    <row r="2" spans="1:2" ht="29.25">
      <c r="A2" s="1567" t="s">
        <v>3278</v>
      </c>
      <c r="B2" s="1567"/>
    </row>
    <row r="3" ht="12.75">
      <c r="B3" s="540"/>
    </row>
    <row r="4" spans="1:2" ht="23.25">
      <c r="A4" s="517" t="s">
        <v>1710</v>
      </c>
      <c r="B4" s="517" t="s">
        <v>1711</v>
      </c>
    </row>
    <row r="5" spans="1:2" ht="23.25">
      <c r="A5" s="518" t="s">
        <v>1712</v>
      </c>
      <c r="B5" s="658" t="s">
        <v>1713</v>
      </c>
    </row>
    <row r="6" spans="1:2" ht="23.25">
      <c r="A6" s="518" t="s">
        <v>1779</v>
      </c>
      <c r="B6" s="515" t="s">
        <v>1537</v>
      </c>
    </row>
    <row r="7" spans="1:2" ht="23.25">
      <c r="A7" s="518" t="s">
        <v>1714</v>
      </c>
      <c r="B7" s="515" t="s">
        <v>2197</v>
      </c>
    </row>
    <row r="8" spans="1:2" ht="23.25">
      <c r="A8" s="518" t="s">
        <v>2198</v>
      </c>
      <c r="B8" s="515" t="s">
        <v>1536</v>
      </c>
    </row>
    <row r="9" spans="1:2" ht="23.25">
      <c r="A9" s="518" t="s">
        <v>2199</v>
      </c>
      <c r="B9" s="659" t="s">
        <v>2200</v>
      </c>
    </row>
    <row r="10" spans="1:2" ht="23.25">
      <c r="A10" s="1718" t="s">
        <v>2201</v>
      </c>
      <c r="B10" s="660" t="s">
        <v>2202</v>
      </c>
    </row>
    <row r="11" spans="1:2" ht="23.25">
      <c r="A11" s="1718"/>
      <c r="B11" s="522" t="s">
        <v>2203</v>
      </c>
    </row>
    <row r="12" spans="1:2" ht="23.25">
      <c r="A12" s="518" t="s">
        <v>2204</v>
      </c>
      <c r="B12" s="518" t="s">
        <v>2205</v>
      </c>
    </row>
    <row r="13" spans="1:2" ht="23.25">
      <c r="A13" s="518" t="s">
        <v>2206</v>
      </c>
      <c r="B13" s="661" t="s">
        <v>2207</v>
      </c>
    </row>
    <row r="14" spans="1:2" ht="23.25">
      <c r="A14" s="518" t="s">
        <v>2208</v>
      </c>
      <c r="B14" s="518" t="s">
        <v>2209</v>
      </c>
    </row>
    <row r="15" spans="1:2" ht="23.25">
      <c r="A15" s="518" t="s">
        <v>2210</v>
      </c>
      <c r="B15" s="518" t="s">
        <v>2211</v>
      </c>
    </row>
    <row r="16" spans="1:2" ht="46.5">
      <c r="A16" s="518" t="s">
        <v>2212</v>
      </c>
      <c r="B16" s="518" t="s">
        <v>2211</v>
      </c>
    </row>
    <row r="17" spans="1:2" ht="23.25">
      <c r="A17" s="518" t="s">
        <v>2213</v>
      </c>
      <c r="B17" s="518" t="s">
        <v>2214</v>
      </c>
    </row>
    <row r="18" spans="1:2" ht="24">
      <c r="A18" s="547"/>
      <c r="B18" s="662" t="s">
        <v>2215</v>
      </c>
    </row>
    <row r="19" spans="1:2" ht="24">
      <c r="A19" s="547"/>
      <c r="B19" s="662" t="s">
        <v>2216</v>
      </c>
    </row>
    <row r="20" spans="1:2" ht="23.25">
      <c r="A20" s="518" t="s">
        <v>2318</v>
      </c>
      <c r="B20" s="663">
        <v>0.815</v>
      </c>
    </row>
    <row r="21" spans="1:2" ht="23.25">
      <c r="A21" s="518" t="s">
        <v>3281</v>
      </c>
      <c r="B21" s="664">
        <v>0.85</v>
      </c>
    </row>
    <row r="22" spans="1:2" ht="23.25">
      <c r="A22" s="518" t="s">
        <v>2319</v>
      </c>
      <c r="B22" s="664">
        <v>0.87</v>
      </c>
    </row>
    <row r="23" spans="1:2" ht="23.25">
      <c r="A23" s="518" t="s">
        <v>2320</v>
      </c>
      <c r="B23" s="664">
        <v>0.9</v>
      </c>
    </row>
    <row r="24" spans="1:2" ht="23.25">
      <c r="A24" s="557"/>
      <c r="B24" s="665"/>
    </row>
    <row r="25" spans="1:2" ht="23.25">
      <c r="A25" s="557"/>
      <c r="B25" s="665"/>
    </row>
    <row r="26" spans="1:2" ht="23.25">
      <c r="A26" s="557"/>
      <c r="B26" s="665"/>
    </row>
    <row r="27" spans="1:2" ht="23.25">
      <c r="A27" s="557"/>
      <c r="B27" s="665"/>
    </row>
    <row r="28" spans="1:2" ht="23.25">
      <c r="A28" s="557"/>
      <c r="B28" s="665"/>
    </row>
    <row r="29" spans="1:2" ht="23.25">
      <c r="A29" s="557"/>
      <c r="B29" s="665"/>
    </row>
    <row r="30" spans="1:2" ht="23.25">
      <c r="A30" s="557"/>
      <c r="B30" s="665"/>
    </row>
    <row r="31" spans="1:2" ht="23.25">
      <c r="A31" s="557"/>
      <c r="B31" s="665"/>
    </row>
    <row r="32" spans="1:2" ht="23.25">
      <c r="A32" s="557"/>
      <c r="B32" s="665"/>
    </row>
    <row r="33" spans="1:2" ht="29.25">
      <c r="A33" s="1567" t="s">
        <v>1709</v>
      </c>
      <c r="B33" s="1567"/>
    </row>
    <row r="34" spans="1:2" ht="29.25">
      <c r="A34" s="1567" t="s">
        <v>3278</v>
      </c>
      <c r="B34" s="1567"/>
    </row>
    <row r="35" ht="23.25">
      <c r="B35" s="665"/>
    </row>
    <row r="36" spans="1:2" ht="23.25">
      <c r="A36" s="517" t="s">
        <v>1710</v>
      </c>
      <c r="B36" s="517" t="s">
        <v>1711</v>
      </c>
    </row>
    <row r="37" spans="1:2" ht="23.25">
      <c r="A37" s="518" t="s">
        <v>1712</v>
      </c>
      <c r="B37" s="658" t="s">
        <v>2321</v>
      </c>
    </row>
    <row r="38" spans="1:2" ht="23.25">
      <c r="A38" s="518" t="s">
        <v>1779</v>
      </c>
      <c r="B38" s="515" t="s">
        <v>1538</v>
      </c>
    </row>
    <row r="39" spans="1:2" ht="24">
      <c r="A39" s="518" t="s">
        <v>1714</v>
      </c>
      <c r="B39" s="662" t="s">
        <v>2322</v>
      </c>
    </row>
    <row r="40" spans="1:2" ht="23.25">
      <c r="A40" s="518" t="s">
        <v>2198</v>
      </c>
      <c r="B40" s="515" t="s">
        <v>1536</v>
      </c>
    </row>
    <row r="41" spans="1:2" ht="23.25">
      <c r="A41" s="518" t="s">
        <v>2199</v>
      </c>
      <c r="B41" s="659" t="s">
        <v>2200</v>
      </c>
    </row>
    <row r="42" spans="1:2" ht="23.25">
      <c r="A42" s="1718" t="s">
        <v>2201</v>
      </c>
      <c r="B42" s="660" t="s">
        <v>2323</v>
      </c>
    </row>
    <row r="43" spans="1:2" ht="23.25">
      <c r="A43" s="1718"/>
      <c r="B43" s="522" t="s">
        <v>2324</v>
      </c>
    </row>
    <row r="44" spans="1:2" ht="24">
      <c r="A44" s="518" t="s">
        <v>2204</v>
      </c>
      <c r="B44" s="662" t="s">
        <v>2325</v>
      </c>
    </row>
    <row r="45" spans="1:2" ht="24">
      <c r="A45" s="518" t="s">
        <v>2206</v>
      </c>
      <c r="B45" s="662" t="s">
        <v>2326</v>
      </c>
    </row>
    <row r="46" spans="1:2" ht="24">
      <c r="A46" s="518" t="s">
        <v>2208</v>
      </c>
      <c r="B46" s="662" t="s">
        <v>2209</v>
      </c>
    </row>
    <row r="47" spans="1:2" ht="24">
      <c r="A47" s="518" t="s">
        <v>2210</v>
      </c>
      <c r="B47" s="662" t="s">
        <v>2549</v>
      </c>
    </row>
    <row r="48" spans="1:2" ht="46.5">
      <c r="A48" s="518" t="s">
        <v>2212</v>
      </c>
      <c r="B48" s="662" t="s">
        <v>2327</v>
      </c>
    </row>
    <row r="49" spans="1:2" ht="24">
      <c r="A49" s="518" t="s">
        <v>2213</v>
      </c>
      <c r="B49" s="662" t="s">
        <v>2328</v>
      </c>
    </row>
    <row r="50" spans="1:2" ht="24">
      <c r="A50" s="518" t="s">
        <v>2318</v>
      </c>
      <c r="B50" s="666">
        <v>0.873</v>
      </c>
    </row>
    <row r="51" spans="1:2" ht="24">
      <c r="A51" s="518" t="s">
        <v>3281</v>
      </c>
      <c r="B51" s="667">
        <v>0.89</v>
      </c>
    </row>
    <row r="52" spans="1:2" ht="24">
      <c r="A52" s="518" t="s">
        <v>2319</v>
      </c>
      <c r="B52" s="667">
        <v>0.9</v>
      </c>
    </row>
    <row r="53" spans="1:2" ht="24">
      <c r="A53" s="518" t="s">
        <v>2320</v>
      </c>
      <c r="B53" s="667">
        <v>0.92</v>
      </c>
    </row>
    <row r="73" spans="1:2" ht="29.25">
      <c r="A73" s="1567" t="s">
        <v>1709</v>
      </c>
      <c r="B73" s="1567"/>
    </row>
    <row r="74" spans="1:2" ht="29.25">
      <c r="A74" s="1567" t="s">
        <v>3278</v>
      </c>
      <c r="B74" s="1567"/>
    </row>
    <row r="76" spans="1:2" ht="23.25">
      <c r="A76" s="517" t="s">
        <v>1710</v>
      </c>
      <c r="B76" s="517" t="s">
        <v>1711</v>
      </c>
    </row>
    <row r="77" spans="1:2" ht="23.25">
      <c r="A77" s="518" t="s">
        <v>1712</v>
      </c>
      <c r="B77" s="658" t="s">
        <v>2329</v>
      </c>
    </row>
    <row r="78" spans="1:2" ht="46.5">
      <c r="A78" s="518" t="s">
        <v>1779</v>
      </c>
      <c r="B78" s="515" t="s">
        <v>1539</v>
      </c>
    </row>
    <row r="79" spans="1:2" ht="24">
      <c r="A79" s="518" t="s">
        <v>1714</v>
      </c>
      <c r="B79" s="668" t="s">
        <v>232</v>
      </c>
    </row>
    <row r="80" spans="1:2" ht="24">
      <c r="A80" s="518"/>
      <c r="B80" s="669" t="s">
        <v>233</v>
      </c>
    </row>
    <row r="81" spans="1:2" ht="24">
      <c r="A81" s="518"/>
      <c r="B81" s="669" t="s">
        <v>234</v>
      </c>
    </row>
    <row r="82" spans="1:2" ht="23.25">
      <c r="A82" s="518" t="s">
        <v>2198</v>
      </c>
      <c r="B82" s="515" t="s">
        <v>1536</v>
      </c>
    </row>
    <row r="83" spans="1:2" ht="23.25">
      <c r="A83" s="518" t="s">
        <v>2199</v>
      </c>
      <c r="B83" s="659" t="s">
        <v>2200</v>
      </c>
    </row>
    <row r="84" spans="1:2" ht="24">
      <c r="A84" s="518" t="s">
        <v>2201</v>
      </c>
      <c r="B84" s="670" t="s">
        <v>235</v>
      </c>
    </row>
    <row r="85" spans="1:2" ht="24">
      <c r="A85" s="518" t="s">
        <v>2204</v>
      </c>
      <c r="B85" s="670" t="s">
        <v>236</v>
      </c>
    </row>
    <row r="86" spans="1:2" ht="24">
      <c r="A86" s="518" t="s">
        <v>2206</v>
      </c>
      <c r="B86" s="670" t="s">
        <v>442</v>
      </c>
    </row>
    <row r="87" spans="1:2" ht="24">
      <c r="A87" s="518" t="s">
        <v>2208</v>
      </c>
      <c r="B87" s="670" t="s">
        <v>442</v>
      </c>
    </row>
    <row r="88" spans="1:2" ht="24">
      <c r="A88" s="518" t="s">
        <v>2210</v>
      </c>
      <c r="B88" s="670" t="s">
        <v>237</v>
      </c>
    </row>
    <row r="89" spans="1:2" ht="46.5">
      <c r="A89" s="518" t="s">
        <v>2212</v>
      </c>
      <c r="B89" s="670" t="s">
        <v>385</v>
      </c>
    </row>
    <row r="90" spans="1:2" ht="24">
      <c r="A90" s="518" t="s">
        <v>2213</v>
      </c>
      <c r="B90" s="670" t="s">
        <v>1928</v>
      </c>
    </row>
    <row r="91" spans="1:2" ht="24">
      <c r="A91" s="518" t="s">
        <v>2318</v>
      </c>
      <c r="B91" s="671" t="s">
        <v>238</v>
      </c>
    </row>
    <row r="92" spans="1:2" ht="24">
      <c r="A92" s="518" t="s">
        <v>3281</v>
      </c>
      <c r="B92" s="671" t="s">
        <v>239</v>
      </c>
    </row>
    <row r="93" spans="1:2" ht="24">
      <c r="A93" s="518" t="s">
        <v>2319</v>
      </c>
      <c r="B93" s="671" t="s">
        <v>240</v>
      </c>
    </row>
    <row r="94" spans="1:2" ht="24">
      <c r="A94" s="518" t="s">
        <v>2320</v>
      </c>
      <c r="B94" s="671" t="s">
        <v>241</v>
      </c>
    </row>
    <row r="112" spans="1:2" ht="29.25">
      <c r="A112" s="1567" t="s">
        <v>1709</v>
      </c>
      <c r="B112" s="1567"/>
    </row>
    <row r="113" spans="1:2" ht="29.25">
      <c r="A113" s="1567" t="s">
        <v>3278</v>
      </c>
      <c r="B113" s="1567"/>
    </row>
    <row r="115" spans="1:2" ht="23.25">
      <c r="A115" s="517" t="s">
        <v>1710</v>
      </c>
      <c r="B115" s="517" t="s">
        <v>1711</v>
      </c>
    </row>
    <row r="116" spans="1:2" ht="23.25">
      <c r="A116" s="518" t="s">
        <v>1712</v>
      </c>
      <c r="B116" s="658" t="s">
        <v>242</v>
      </c>
    </row>
    <row r="117" spans="1:2" ht="23.25">
      <c r="A117" s="518" t="s">
        <v>1779</v>
      </c>
      <c r="B117" s="518" t="s">
        <v>1542</v>
      </c>
    </row>
    <row r="118" spans="1:2" ht="23.25">
      <c r="A118" s="518"/>
      <c r="B118" s="518" t="s">
        <v>1543</v>
      </c>
    </row>
    <row r="119" spans="1:2" ht="23.25">
      <c r="A119" s="518" t="s">
        <v>1714</v>
      </c>
      <c r="B119" s="44" t="s">
        <v>243</v>
      </c>
    </row>
    <row r="120" spans="1:2" ht="23.25">
      <c r="A120" s="518"/>
      <c r="B120" s="44" t="s">
        <v>244</v>
      </c>
    </row>
    <row r="121" spans="1:2" ht="23.25">
      <c r="A121" s="518" t="s">
        <v>2198</v>
      </c>
      <c r="B121" s="515" t="s">
        <v>1541</v>
      </c>
    </row>
    <row r="122" spans="1:2" ht="23.25">
      <c r="A122" s="518" t="s">
        <v>2199</v>
      </c>
      <c r="B122" s="659" t="s">
        <v>2200</v>
      </c>
    </row>
    <row r="123" spans="1:2" ht="23.25">
      <c r="A123" s="1718" t="s">
        <v>2201</v>
      </c>
      <c r="B123" s="497" t="s">
        <v>245</v>
      </c>
    </row>
    <row r="124" spans="1:2" ht="23.25">
      <c r="A124" s="1718"/>
      <c r="B124" s="522"/>
    </row>
    <row r="125" spans="1:2" ht="23.25">
      <c r="A125" s="518" t="s">
        <v>2204</v>
      </c>
      <c r="B125" s="44" t="s">
        <v>246</v>
      </c>
    </row>
    <row r="126" spans="1:2" ht="23.25">
      <c r="A126" s="518" t="s">
        <v>2206</v>
      </c>
      <c r="B126" s="44" t="s">
        <v>1547</v>
      </c>
    </row>
    <row r="127" spans="1:2" ht="23.25">
      <c r="A127" s="518" t="s">
        <v>2208</v>
      </c>
      <c r="B127" s="44" t="s">
        <v>247</v>
      </c>
    </row>
    <row r="128" spans="1:2" ht="23.25">
      <c r="A128" s="518" t="s">
        <v>2210</v>
      </c>
      <c r="B128" s="44" t="s">
        <v>1547</v>
      </c>
    </row>
    <row r="129" spans="1:2" ht="46.5">
      <c r="A129" s="518" t="s">
        <v>2212</v>
      </c>
      <c r="B129" s="44" t="s">
        <v>1547</v>
      </c>
    </row>
    <row r="130" spans="1:2" ht="23.25">
      <c r="A130" s="518" t="s">
        <v>2213</v>
      </c>
      <c r="B130" s="44" t="s">
        <v>248</v>
      </c>
    </row>
    <row r="131" spans="1:2" ht="23.25">
      <c r="A131" s="518" t="s">
        <v>2318</v>
      </c>
      <c r="B131" s="672" t="s">
        <v>249</v>
      </c>
    </row>
    <row r="132" spans="1:2" ht="23.25">
      <c r="A132" s="518" t="s">
        <v>3281</v>
      </c>
      <c r="B132" s="672" t="s">
        <v>1545</v>
      </c>
    </row>
    <row r="133" spans="1:2" ht="23.25">
      <c r="A133" s="518" t="s">
        <v>2319</v>
      </c>
      <c r="B133" s="44" t="s">
        <v>250</v>
      </c>
    </row>
    <row r="134" spans="1:2" ht="23.25">
      <c r="A134" s="518" t="s">
        <v>2320</v>
      </c>
      <c r="B134" s="44" t="s">
        <v>1546</v>
      </c>
    </row>
    <row r="152" spans="1:2" ht="29.25">
      <c r="A152" s="1567" t="s">
        <v>1709</v>
      </c>
      <c r="B152" s="1567"/>
    </row>
    <row r="153" spans="1:2" ht="29.25">
      <c r="A153" s="1567" t="s">
        <v>3278</v>
      </c>
      <c r="B153" s="1567"/>
    </row>
    <row r="155" spans="1:2" ht="23.25">
      <c r="A155" s="517" t="s">
        <v>1710</v>
      </c>
      <c r="B155" s="517" t="s">
        <v>1711</v>
      </c>
    </row>
    <row r="156" spans="1:2" ht="23.25">
      <c r="A156" s="518" t="s">
        <v>1712</v>
      </c>
      <c r="B156" s="658" t="s">
        <v>251</v>
      </c>
    </row>
    <row r="157" spans="1:2" ht="23.25">
      <c r="A157" s="518" t="s">
        <v>1779</v>
      </c>
      <c r="B157" s="518" t="s">
        <v>1542</v>
      </c>
    </row>
    <row r="158" spans="1:2" ht="23.25">
      <c r="A158" s="518"/>
      <c r="B158" s="515" t="s">
        <v>252</v>
      </c>
    </row>
    <row r="159" spans="1:2" ht="23.25">
      <c r="A159" s="518" t="s">
        <v>1714</v>
      </c>
      <c r="B159" s="44" t="s">
        <v>253</v>
      </c>
    </row>
    <row r="160" spans="1:2" ht="23.25">
      <c r="A160" s="518" t="s">
        <v>2198</v>
      </c>
      <c r="B160" s="515" t="s">
        <v>1541</v>
      </c>
    </row>
    <row r="161" spans="1:2" ht="23.25">
      <c r="A161" s="518" t="s">
        <v>2199</v>
      </c>
      <c r="B161" s="659" t="s">
        <v>2200</v>
      </c>
    </row>
    <row r="162" spans="1:2" ht="23.25">
      <c r="A162" s="1718" t="s">
        <v>2201</v>
      </c>
      <c r="B162" s="497" t="s">
        <v>254</v>
      </c>
    </row>
    <row r="163" spans="1:2" ht="23.25">
      <c r="A163" s="1718"/>
      <c r="B163" s="522"/>
    </row>
    <row r="164" spans="1:2" ht="23.25">
      <c r="A164" s="518" t="s">
        <v>2204</v>
      </c>
      <c r="B164" s="44" t="s">
        <v>246</v>
      </c>
    </row>
    <row r="165" spans="1:2" ht="23.25">
      <c r="A165" s="518" t="s">
        <v>2206</v>
      </c>
      <c r="B165" s="44" t="s">
        <v>1547</v>
      </c>
    </row>
    <row r="166" spans="1:2" ht="23.25">
      <c r="A166" s="518" t="s">
        <v>2208</v>
      </c>
      <c r="B166" s="44" t="s">
        <v>247</v>
      </c>
    </row>
    <row r="167" spans="1:2" ht="23.25">
      <c r="A167" s="518" t="s">
        <v>2210</v>
      </c>
      <c r="B167" s="44" t="s">
        <v>1547</v>
      </c>
    </row>
    <row r="168" spans="1:2" ht="46.5">
      <c r="A168" s="518" t="s">
        <v>2212</v>
      </c>
      <c r="B168" s="44" t="s">
        <v>1547</v>
      </c>
    </row>
    <row r="169" spans="1:2" ht="23.25">
      <c r="A169" s="518" t="s">
        <v>2213</v>
      </c>
      <c r="B169" s="44" t="s">
        <v>248</v>
      </c>
    </row>
    <row r="170" spans="1:2" ht="23.25">
      <c r="A170" s="518" t="s">
        <v>2318</v>
      </c>
      <c r="B170" s="672" t="s">
        <v>255</v>
      </c>
    </row>
    <row r="171" spans="1:2" ht="23.25">
      <c r="A171" s="518" t="s">
        <v>3281</v>
      </c>
      <c r="B171" s="672" t="s">
        <v>1316</v>
      </c>
    </row>
    <row r="172" spans="1:2" ht="23.25">
      <c r="A172" s="518" t="s">
        <v>2319</v>
      </c>
      <c r="B172" s="44" t="s">
        <v>1544</v>
      </c>
    </row>
    <row r="173" spans="1:2" ht="23.25">
      <c r="A173" s="518" t="s">
        <v>2320</v>
      </c>
      <c r="B173" s="44" t="s">
        <v>1551</v>
      </c>
    </row>
    <row r="192" spans="1:2" ht="29.25">
      <c r="A192" s="1567" t="s">
        <v>1709</v>
      </c>
      <c r="B192" s="1567"/>
    </row>
    <row r="193" spans="1:2" ht="29.25">
      <c r="A193" s="1567" t="s">
        <v>3278</v>
      </c>
      <c r="B193" s="1567"/>
    </row>
    <row r="195" spans="1:2" ht="23.25">
      <c r="A195" s="517" t="s">
        <v>1710</v>
      </c>
      <c r="B195" s="517" t="s">
        <v>1711</v>
      </c>
    </row>
    <row r="196" spans="1:2" ht="23.25">
      <c r="A196" s="518" t="s">
        <v>1712</v>
      </c>
      <c r="B196" s="658" t="s">
        <v>256</v>
      </c>
    </row>
    <row r="197" spans="1:2" ht="23.25">
      <c r="A197" s="518" t="s">
        <v>1779</v>
      </c>
      <c r="B197" s="518" t="s">
        <v>1542</v>
      </c>
    </row>
    <row r="198" spans="1:2" ht="23.25">
      <c r="A198" s="518"/>
      <c r="B198" s="518" t="s">
        <v>1552</v>
      </c>
    </row>
    <row r="199" spans="1:2" ht="23.25">
      <c r="A199" s="518" t="s">
        <v>1714</v>
      </c>
      <c r="B199" s="44" t="s">
        <v>257</v>
      </c>
    </row>
    <row r="200" spans="1:2" ht="23.25">
      <c r="A200" s="518"/>
      <c r="B200" s="44" t="s">
        <v>258</v>
      </c>
    </row>
    <row r="201" spans="1:2" ht="23.25">
      <c r="A201" s="518" t="s">
        <v>2198</v>
      </c>
      <c r="B201" s="515" t="s">
        <v>1541</v>
      </c>
    </row>
    <row r="202" spans="1:2" ht="23.25">
      <c r="A202" s="518" t="s">
        <v>2199</v>
      </c>
      <c r="B202" s="659" t="s">
        <v>2200</v>
      </c>
    </row>
    <row r="203" spans="1:2" ht="23.25">
      <c r="A203" s="518" t="s">
        <v>2201</v>
      </c>
      <c r="B203" s="467" t="s">
        <v>259</v>
      </c>
    </row>
    <row r="204" spans="1:2" ht="23.25">
      <c r="A204" s="518"/>
      <c r="B204" s="522"/>
    </row>
    <row r="205" spans="1:2" ht="23.25">
      <c r="A205" s="518" t="s">
        <v>2204</v>
      </c>
      <c r="B205" s="44" t="s">
        <v>246</v>
      </c>
    </row>
    <row r="206" spans="1:2" ht="23.25">
      <c r="A206" s="518" t="s">
        <v>2206</v>
      </c>
      <c r="B206" s="44" t="s">
        <v>1547</v>
      </c>
    </row>
    <row r="207" spans="1:2" ht="23.25">
      <c r="A207" s="518" t="s">
        <v>2208</v>
      </c>
      <c r="B207" s="44" t="s">
        <v>247</v>
      </c>
    </row>
    <row r="208" spans="1:2" ht="23.25">
      <c r="A208" s="518" t="s">
        <v>2210</v>
      </c>
      <c r="B208" s="44" t="s">
        <v>1547</v>
      </c>
    </row>
    <row r="209" spans="1:2" ht="46.5">
      <c r="A209" s="518" t="s">
        <v>2212</v>
      </c>
      <c r="B209" s="44" t="s">
        <v>1547</v>
      </c>
    </row>
    <row r="210" spans="1:2" ht="23.25">
      <c r="A210" s="518" t="s">
        <v>2213</v>
      </c>
      <c r="B210" s="44" t="s">
        <v>248</v>
      </c>
    </row>
    <row r="211" spans="1:2" ht="23.25">
      <c r="A211" s="518" t="s">
        <v>2318</v>
      </c>
      <c r="B211" s="672" t="s">
        <v>249</v>
      </c>
    </row>
    <row r="212" spans="1:2" ht="23.25">
      <c r="A212" s="518" t="s">
        <v>3281</v>
      </c>
      <c r="B212" s="672" t="s">
        <v>1546</v>
      </c>
    </row>
    <row r="213" spans="1:2" ht="23.25">
      <c r="A213" s="518" t="s">
        <v>2319</v>
      </c>
      <c r="B213" s="44" t="s">
        <v>1546</v>
      </c>
    </row>
    <row r="214" spans="1:2" ht="23.25">
      <c r="A214" s="518" t="s">
        <v>2320</v>
      </c>
      <c r="B214" s="44" t="s">
        <v>1546</v>
      </c>
    </row>
    <row r="232" spans="1:2" ht="29.25">
      <c r="A232" s="1567" t="s">
        <v>1709</v>
      </c>
      <c r="B232" s="1567"/>
    </row>
    <row r="233" spans="1:2" ht="29.25">
      <c r="A233" s="1567" t="s">
        <v>3278</v>
      </c>
      <c r="B233" s="1567"/>
    </row>
    <row r="235" spans="1:2" ht="23.25">
      <c r="A235" s="517" t="s">
        <v>1710</v>
      </c>
      <c r="B235" s="517" t="s">
        <v>1711</v>
      </c>
    </row>
    <row r="236" spans="1:2" ht="23.25">
      <c r="A236" s="518" t="s">
        <v>1712</v>
      </c>
      <c r="B236" s="658" t="s">
        <v>260</v>
      </c>
    </row>
    <row r="237" spans="1:2" ht="23.25">
      <c r="A237" s="518" t="s">
        <v>1779</v>
      </c>
      <c r="B237" s="515" t="s">
        <v>146</v>
      </c>
    </row>
    <row r="238" spans="1:2" ht="23.25">
      <c r="A238" s="518" t="s">
        <v>1714</v>
      </c>
      <c r="B238" s="44" t="s">
        <v>147</v>
      </c>
    </row>
    <row r="239" spans="1:2" ht="23.25">
      <c r="A239" s="518" t="s">
        <v>2198</v>
      </c>
      <c r="B239" s="515" t="s">
        <v>1541</v>
      </c>
    </row>
    <row r="240" spans="1:2" ht="23.25">
      <c r="A240" s="518" t="s">
        <v>2199</v>
      </c>
      <c r="B240" s="659" t="s">
        <v>2200</v>
      </c>
    </row>
    <row r="241" spans="1:2" ht="23.25">
      <c r="A241" s="1718" t="s">
        <v>2201</v>
      </c>
      <c r="B241" s="467" t="s">
        <v>148</v>
      </c>
    </row>
    <row r="242" spans="1:2" ht="23.25">
      <c r="A242" s="1718"/>
      <c r="B242" s="522"/>
    </row>
    <row r="243" spans="1:2" ht="23.25">
      <c r="A243" s="518" t="s">
        <v>2204</v>
      </c>
      <c r="B243" s="44" t="s">
        <v>246</v>
      </c>
    </row>
    <row r="244" spans="1:2" ht="23.25">
      <c r="A244" s="518" t="s">
        <v>2206</v>
      </c>
      <c r="B244" s="44" t="s">
        <v>1547</v>
      </c>
    </row>
    <row r="245" spans="1:2" ht="23.25">
      <c r="A245" s="518" t="s">
        <v>2208</v>
      </c>
      <c r="B245" s="44" t="s">
        <v>247</v>
      </c>
    </row>
    <row r="246" spans="1:2" ht="23.25">
      <c r="A246" s="518" t="s">
        <v>2210</v>
      </c>
      <c r="B246" s="44" t="s">
        <v>1547</v>
      </c>
    </row>
    <row r="247" spans="1:2" ht="46.5">
      <c r="A247" s="518" t="s">
        <v>2212</v>
      </c>
      <c r="B247" s="44" t="s">
        <v>1547</v>
      </c>
    </row>
    <row r="248" spans="1:2" ht="23.25">
      <c r="A248" s="518" t="s">
        <v>2213</v>
      </c>
      <c r="B248" s="44" t="s">
        <v>149</v>
      </c>
    </row>
    <row r="249" spans="1:2" ht="23.25">
      <c r="A249" s="518" t="s">
        <v>2318</v>
      </c>
      <c r="B249" s="672" t="s">
        <v>150</v>
      </c>
    </row>
    <row r="250" spans="1:2" ht="23.25">
      <c r="A250" s="518" t="s">
        <v>3281</v>
      </c>
      <c r="B250" s="672" t="s">
        <v>1546</v>
      </c>
    </row>
    <row r="251" spans="1:2" ht="23.25">
      <c r="A251" s="518" t="s">
        <v>2319</v>
      </c>
      <c r="B251" s="44" t="s">
        <v>1546</v>
      </c>
    </row>
    <row r="252" spans="1:2" ht="23.25">
      <c r="A252" s="518" t="s">
        <v>2320</v>
      </c>
      <c r="B252" s="44" t="s">
        <v>1546</v>
      </c>
    </row>
    <row r="273" spans="1:2" ht="29.25">
      <c r="A273" s="1567" t="s">
        <v>1709</v>
      </c>
      <c r="B273" s="1567"/>
    </row>
    <row r="274" spans="1:2" ht="29.25">
      <c r="A274" s="1567" t="s">
        <v>3278</v>
      </c>
      <c r="B274" s="1567"/>
    </row>
    <row r="276" spans="1:2" ht="23.25">
      <c r="A276" s="517" t="s">
        <v>1710</v>
      </c>
      <c r="B276" s="517" t="s">
        <v>1711</v>
      </c>
    </row>
    <row r="277" spans="1:2" ht="23.25">
      <c r="A277" s="518" t="s">
        <v>1712</v>
      </c>
      <c r="B277" s="658" t="s">
        <v>151</v>
      </c>
    </row>
    <row r="278" spans="1:2" ht="23.25">
      <c r="A278" s="518" t="s">
        <v>1779</v>
      </c>
      <c r="B278" s="515" t="s">
        <v>1554</v>
      </c>
    </row>
    <row r="279" spans="1:2" ht="23.25">
      <c r="A279" s="518" t="s">
        <v>1714</v>
      </c>
      <c r="B279" s="44" t="s">
        <v>152</v>
      </c>
    </row>
    <row r="280" spans="1:2" ht="23.25">
      <c r="A280" s="518"/>
      <c r="B280" s="587" t="s">
        <v>153</v>
      </c>
    </row>
    <row r="281" spans="1:2" ht="23.25">
      <c r="A281" s="518" t="s">
        <v>2198</v>
      </c>
      <c r="B281" s="515" t="s">
        <v>1541</v>
      </c>
    </row>
    <row r="282" spans="1:2" ht="23.25">
      <c r="A282" s="518" t="s">
        <v>2199</v>
      </c>
      <c r="B282" s="659" t="s">
        <v>154</v>
      </c>
    </row>
    <row r="283" spans="1:2" ht="23.25">
      <c r="A283" s="1718" t="s">
        <v>2201</v>
      </c>
      <c r="B283" s="467" t="s">
        <v>155</v>
      </c>
    </row>
    <row r="284" spans="1:2" ht="23.25">
      <c r="A284" s="1718"/>
      <c r="B284" s="467" t="s">
        <v>156</v>
      </c>
    </row>
    <row r="285" spans="1:2" ht="23.25">
      <c r="A285" s="518" t="s">
        <v>2204</v>
      </c>
      <c r="B285" s="44" t="s">
        <v>157</v>
      </c>
    </row>
    <row r="286" spans="1:2" ht="23.25">
      <c r="A286" s="518" t="s">
        <v>2206</v>
      </c>
      <c r="B286" s="44" t="s">
        <v>158</v>
      </c>
    </row>
    <row r="287" spans="1:2" ht="23.25">
      <c r="A287" s="518" t="s">
        <v>2208</v>
      </c>
      <c r="B287" s="44" t="s">
        <v>158</v>
      </c>
    </row>
    <row r="288" spans="1:2" ht="23.25">
      <c r="A288" s="518" t="s">
        <v>2210</v>
      </c>
      <c r="B288" s="44" t="s">
        <v>159</v>
      </c>
    </row>
    <row r="289" spans="1:2" ht="46.5">
      <c r="A289" s="518" t="s">
        <v>2212</v>
      </c>
      <c r="B289" s="44" t="s">
        <v>158</v>
      </c>
    </row>
    <row r="290" spans="1:2" ht="23.25">
      <c r="A290" s="518" t="s">
        <v>2213</v>
      </c>
      <c r="B290" s="501" t="s">
        <v>2549</v>
      </c>
    </row>
    <row r="291" spans="1:2" ht="23.25">
      <c r="A291" s="518" t="s">
        <v>2318</v>
      </c>
      <c r="B291" s="664" t="s">
        <v>160</v>
      </c>
    </row>
    <row r="292" spans="1:2" ht="23.25">
      <c r="A292" s="518" t="s">
        <v>3281</v>
      </c>
      <c r="B292" s="664" t="s">
        <v>249</v>
      </c>
    </row>
    <row r="293" spans="1:2" ht="23.25">
      <c r="A293" s="518" t="s">
        <v>2319</v>
      </c>
      <c r="B293" s="664" t="s">
        <v>161</v>
      </c>
    </row>
    <row r="294" spans="1:2" ht="23.25">
      <c r="A294" s="518" t="s">
        <v>2320</v>
      </c>
      <c r="B294" s="664" t="s">
        <v>1556</v>
      </c>
    </row>
    <row r="313" spans="1:2" ht="29.25">
      <c r="A313" s="1567" t="s">
        <v>1709</v>
      </c>
      <c r="B313" s="1567"/>
    </row>
    <row r="314" spans="1:2" ht="29.25">
      <c r="A314" s="1567" t="s">
        <v>3278</v>
      </c>
      <c r="B314" s="1567"/>
    </row>
    <row r="316" spans="1:2" ht="23.25">
      <c r="A316" s="517" t="s">
        <v>1710</v>
      </c>
      <c r="B316" s="517" t="s">
        <v>1711</v>
      </c>
    </row>
    <row r="317" spans="1:2" ht="23.25">
      <c r="A317" s="518" t="s">
        <v>1712</v>
      </c>
      <c r="B317" s="658" t="s">
        <v>162</v>
      </c>
    </row>
    <row r="318" spans="1:2" ht="23.25">
      <c r="A318" s="518" t="s">
        <v>1779</v>
      </c>
      <c r="B318" s="515" t="s">
        <v>192</v>
      </c>
    </row>
    <row r="319" spans="1:2" ht="23.25">
      <c r="A319" s="518"/>
      <c r="B319" s="515" t="s">
        <v>193</v>
      </c>
    </row>
    <row r="320" spans="1:2" ht="23.25">
      <c r="A320" s="518" t="s">
        <v>1714</v>
      </c>
      <c r="B320" s="673" t="s">
        <v>2337</v>
      </c>
    </row>
    <row r="321" spans="1:2" ht="23.25">
      <c r="A321" s="518" t="s">
        <v>2198</v>
      </c>
      <c r="B321" s="515" t="s">
        <v>1557</v>
      </c>
    </row>
    <row r="322" spans="1:2" ht="23.25">
      <c r="A322" s="518" t="s">
        <v>2199</v>
      </c>
      <c r="B322" s="659" t="s">
        <v>2200</v>
      </c>
    </row>
    <row r="323" spans="1:2" ht="23.25">
      <c r="A323" s="1718" t="s">
        <v>2201</v>
      </c>
      <c r="B323" s="481" t="s">
        <v>2338</v>
      </c>
    </row>
    <row r="324" spans="1:2" ht="23.25">
      <c r="A324" s="1718"/>
      <c r="B324" s="674" t="s">
        <v>2339</v>
      </c>
    </row>
    <row r="325" spans="1:2" ht="23.25">
      <c r="A325" s="518" t="s">
        <v>2204</v>
      </c>
      <c r="B325" s="673" t="s">
        <v>236</v>
      </c>
    </row>
    <row r="326" spans="1:2" ht="23.25">
      <c r="A326" s="518" t="s">
        <v>2206</v>
      </c>
      <c r="B326" s="44" t="s">
        <v>1547</v>
      </c>
    </row>
    <row r="327" spans="1:2" ht="23.25">
      <c r="A327" s="518" t="s">
        <v>2208</v>
      </c>
      <c r="B327" s="44" t="s">
        <v>44</v>
      </c>
    </row>
    <row r="328" spans="1:2" ht="23.25">
      <c r="A328" s="518" t="s">
        <v>2210</v>
      </c>
      <c r="B328" s="44" t="s">
        <v>1547</v>
      </c>
    </row>
    <row r="329" spans="1:2" ht="46.5">
      <c r="A329" s="518" t="s">
        <v>2212</v>
      </c>
      <c r="B329" s="44" t="s">
        <v>1547</v>
      </c>
    </row>
    <row r="330" spans="1:2" ht="23.25">
      <c r="A330" s="518" t="s">
        <v>2213</v>
      </c>
      <c r="B330" s="44" t="s">
        <v>2340</v>
      </c>
    </row>
    <row r="331" spans="1:2" ht="23.25">
      <c r="A331" s="518" t="s">
        <v>2318</v>
      </c>
      <c r="B331" s="672" t="s">
        <v>2341</v>
      </c>
    </row>
    <row r="332" spans="1:2" ht="23.25">
      <c r="A332" s="518" t="s">
        <v>3281</v>
      </c>
      <c r="B332" s="672" t="s">
        <v>2342</v>
      </c>
    </row>
    <row r="333" spans="1:2" ht="23.25">
      <c r="A333" s="518" t="s">
        <v>2319</v>
      </c>
      <c r="B333" s="44" t="s">
        <v>2343</v>
      </c>
    </row>
    <row r="334" spans="1:2" ht="23.25">
      <c r="A334" s="518" t="s">
        <v>2320</v>
      </c>
      <c r="B334" s="44" t="s">
        <v>2344</v>
      </c>
    </row>
    <row r="353" spans="1:2" ht="29.25">
      <c r="A353" s="1567" t="s">
        <v>1709</v>
      </c>
      <c r="B353" s="1567"/>
    </row>
    <row r="354" spans="1:2" ht="29.25">
      <c r="A354" s="1567" t="s">
        <v>3278</v>
      </c>
      <c r="B354" s="1567"/>
    </row>
    <row r="356" spans="1:2" ht="23.25">
      <c r="A356" s="517" t="s">
        <v>1710</v>
      </c>
      <c r="B356" s="517" t="s">
        <v>1711</v>
      </c>
    </row>
    <row r="357" spans="1:2" ht="23.25">
      <c r="A357" s="518" t="s">
        <v>1712</v>
      </c>
      <c r="B357" s="658" t="s">
        <v>2345</v>
      </c>
    </row>
    <row r="358" spans="1:2" ht="46.5">
      <c r="A358" s="518" t="s">
        <v>1779</v>
      </c>
      <c r="B358" s="515" t="s">
        <v>1559</v>
      </c>
    </row>
    <row r="359" spans="1:2" ht="46.5">
      <c r="A359" s="518" t="s">
        <v>1714</v>
      </c>
      <c r="B359" s="515" t="s">
        <v>2346</v>
      </c>
    </row>
    <row r="360" spans="1:2" ht="23.25">
      <c r="A360" s="518" t="s">
        <v>2198</v>
      </c>
      <c r="B360" s="515" t="s">
        <v>1557</v>
      </c>
    </row>
    <row r="361" spans="1:2" ht="23.25">
      <c r="A361" s="518" t="s">
        <v>2199</v>
      </c>
      <c r="B361" s="659" t="s">
        <v>2200</v>
      </c>
    </row>
    <row r="362" spans="1:2" ht="23.25">
      <c r="A362" s="1718" t="s">
        <v>2201</v>
      </c>
      <c r="B362" s="675" t="s">
        <v>2347</v>
      </c>
    </row>
    <row r="363" spans="1:2" ht="23.25">
      <c r="A363" s="1718"/>
      <c r="B363" s="617" t="s">
        <v>2348</v>
      </c>
    </row>
    <row r="364" spans="1:2" ht="23.25">
      <c r="A364" s="518" t="s">
        <v>2204</v>
      </c>
      <c r="B364" s="518" t="s">
        <v>2349</v>
      </c>
    </row>
    <row r="365" spans="1:2" ht="23.25">
      <c r="A365" s="518" t="s">
        <v>2206</v>
      </c>
      <c r="B365" s="518" t="s">
        <v>2350</v>
      </c>
    </row>
    <row r="366" spans="1:2" ht="23.25">
      <c r="A366" s="518" t="s">
        <v>2208</v>
      </c>
      <c r="B366" s="518" t="s">
        <v>2350</v>
      </c>
    </row>
    <row r="367" spans="1:2" ht="23.25">
      <c r="A367" s="518" t="s">
        <v>2210</v>
      </c>
      <c r="B367" s="518" t="s">
        <v>2351</v>
      </c>
    </row>
    <row r="368" spans="1:2" ht="46.5">
      <c r="A368" s="518" t="s">
        <v>2212</v>
      </c>
      <c r="B368" s="518" t="s">
        <v>2350</v>
      </c>
    </row>
    <row r="369" spans="1:2" ht="23.25">
      <c r="A369" s="518" t="s">
        <v>2213</v>
      </c>
      <c r="B369" s="518" t="s">
        <v>2352</v>
      </c>
    </row>
    <row r="370" spans="1:2" ht="23.25">
      <c r="A370" s="518" t="s">
        <v>2318</v>
      </c>
      <c r="B370" s="663">
        <v>0.1233</v>
      </c>
    </row>
    <row r="371" spans="1:2" ht="23.25">
      <c r="A371" s="518" t="s">
        <v>3281</v>
      </c>
      <c r="B371" s="518" t="s">
        <v>2353</v>
      </c>
    </row>
    <row r="372" spans="1:2" ht="23.25">
      <c r="A372" s="518" t="s">
        <v>2319</v>
      </c>
      <c r="B372" s="518" t="s">
        <v>1561</v>
      </c>
    </row>
    <row r="373" spans="1:2" ht="23.25">
      <c r="A373" s="518" t="s">
        <v>2320</v>
      </c>
      <c r="B373" s="518" t="s">
        <v>1562</v>
      </c>
    </row>
    <row r="392" spans="1:2" ht="29.25">
      <c r="A392" s="1567" t="s">
        <v>1709</v>
      </c>
      <c r="B392" s="1567"/>
    </row>
    <row r="393" spans="1:2" ht="29.25">
      <c r="A393" s="1567" t="s">
        <v>3278</v>
      </c>
      <c r="B393" s="1567"/>
    </row>
    <row r="394" ht="12.75">
      <c r="B394" s="540"/>
    </row>
    <row r="395" spans="1:2" ht="23.25">
      <c r="A395" s="517" t="s">
        <v>1710</v>
      </c>
      <c r="B395" s="517" t="s">
        <v>1711</v>
      </c>
    </row>
    <row r="396" spans="1:2" ht="23.25">
      <c r="A396" s="518" t="s">
        <v>1712</v>
      </c>
      <c r="B396" s="658" t="s">
        <v>2354</v>
      </c>
    </row>
    <row r="397" spans="1:2" ht="23.25">
      <c r="A397" s="518" t="s">
        <v>1779</v>
      </c>
      <c r="B397" s="515" t="s">
        <v>223</v>
      </c>
    </row>
    <row r="398" spans="1:2" ht="46.5">
      <c r="A398" s="518" t="s">
        <v>1714</v>
      </c>
      <c r="B398" s="518" t="s">
        <v>2355</v>
      </c>
    </row>
    <row r="399" spans="1:2" ht="23.25">
      <c r="A399" s="518" t="s">
        <v>2198</v>
      </c>
      <c r="B399" s="515" t="s">
        <v>1557</v>
      </c>
    </row>
    <row r="400" spans="1:2" ht="23.25">
      <c r="A400" s="518" t="s">
        <v>2199</v>
      </c>
      <c r="B400" s="659" t="s">
        <v>2200</v>
      </c>
    </row>
    <row r="401" spans="1:2" ht="49.5">
      <c r="A401" s="1718" t="s">
        <v>2201</v>
      </c>
      <c r="B401" s="676" t="s">
        <v>2356</v>
      </c>
    </row>
    <row r="402" spans="1:2" ht="23.25">
      <c r="A402" s="1718"/>
      <c r="B402" s="617" t="s">
        <v>2357</v>
      </c>
    </row>
    <row r="403" spans="1:2" ht="23.25">
      <c r="A403" s="518" t="s">
        <v>2204</v>
      </c>
      <c r="B403" s="518" t="s">
        <v>236</v>
      </c>
    </row>
    <row r="404" spans="1:2" ht="23.25">
      <c r="A404" s="518" t="s">
        <v>2206</v>
      </c>
      <c r="B404" s="518" t="s">
        <v>2350</v>
      </c>
    </row>
    <row r="405" spans="1:2" ht="23.25">
      <c r="A405" s="518" t="s">
        <v>2208</v>
      </c>
      <c r="B405" s="518" t="s">
        <v>2350</v>
      </c>
    </row>
    <row r="406" spans="1:2" ht="23.25">
      <c r="A406" s="518" t="s">
        <v>2210</v>
      </c>
      <c r="B406" s="518" t="s">
        <v>2351</v>
      </c>
    </row>
    <row r="407" spans="1:2" ht="46.5">
      <c r="A407" s="518" t="s">
        <v>2212</v>
      </c>
      <c r="B407" s="518" t="s">
        <v>2350</v>
      </c>
    </row>
    <row r="408" spans="1:2" ht="23.25">
      <c r="A408" s="518" t="s">
        <v>2213</v>
      </c>
      <c r="B408" s="518" t="s">
        <v>2358</v>
      </c>
    </row>
    <row r="409" spans="1:2" ht="23.25">
      <c r="A409" s="518" t="s">
        <v>2318</v>
      </c>
      <c r="B409" s="663">
        <v>0.0456</v>
      </c>
    </row>
    <row r="410" spans="1:2" ht="23.25">
      <c r="A410" s="518" t="s">
        <v>3281</v>
      </c>
      <c r="B410" s="664">
        <v>0.03</v>
      </c>
    </row>
    <row r="411" spans="1:2" ht="23.25">
      <c r="A411" s="518" t="s">
        <v>2319</v>
      </c>
      <c r="B411" s="663">
        <v>0.025</v>
      </c>
    </row>
    <row r="412" spans="1:2" ht="23.25">
      <c r="A412" s="518" t="s">
        <v>2320</v>
      </c>
      <c r="B412" s="664">
        <v>0.02</v>
      </c>
    </row>
    <row r="433" spans="1:2" ht="29.25">
      <c r="A433" s="1567" t="s">
        <v>1709</v>
      </c>
      <c r="B433" s="1567"/>
    </row>
    <row r="434" spans="1:2" ht="29.25">
      <c r="A434" s="1567" t="s">
        <v>3278</v>
      </c>
      <c r="B434" s="1567"/>
    </row>
    <row r="435" ht="12.75">
      <c r="B435" s="540"/>
    </row>
    <row r="436" spans="1:2" ht="23.25">
      <c r="A436" s="517" t="s">
        <v>1710</v>
      </c>
      <c r="B436" s="517" t="s">
        <v>1711</v>
      </c>
    </row>
    <row r="437" spans="1:2" ht="23.25">
      <c r="A437" s="518" t="s">
        <v>1712</v>
      </c>
      <c r="B437" s="658" t="s">
        <v>2359</v>
      </c>
    </row>
    <row r="438" spans="1:2" ht="23.25">
      <c r="A438" s="518" t="s">
        <v>1779</v>
      </c>
      <c r="B438" s="515" t="s">
        <v>224</v>
      </c>
    </row>
    <row r="439" spans="1:2" ht="23.25">
      <c r="A439" s="518" t="s">
        <v>1714</v>
      </c>
      <c r="B439" s="44" t="s">
        <v>2360</v>
      </c>
    </row>
    <row r="440" spans="1:2" ht="23.25">
      <c r="A440" s="518"/>
      <c r="B440" s="44" t="s">
        <v>1496</v>
      </c>
    </row>
    <row r="441" spans="1:2" ht="23.25">
      <c r="A441" s="518" t="s">
        <v>2198</v>
      </c>
      <c r="B441" s="515" t="s">
        <v>1557</v>
      </c>
    </row>
    <row r="442" spans="1:2" ht="23.25">
      <c r="A442" s="518" t="s">
        <v>2199</v>
      </c>
      <c r="B442" s="659" t="s">
        <v>2200</v>
      </c>
    </row>
    <row r="443" spans="1:2" ht="23.25">
      <c r="A443" s="1718" t="s">
        <v>2201</v>
      </c>
      <c r="B443" s="481" t="s">
        <v>1497</v>
      </c>
    </row>
    <row r="444" spans="1:2" ht="23.25">
      <c r="A444" s="1718"/>
      <c r="B444" s="677" t="s">
        <v>1498</v>
      </c>
    </row>
    <row r="445" spans="1:2" ht="23.25">
      <c r="A445" s="518" t="s">
        <v>2204</v>
      </c>
      <c r="B445" s="673" t="s">
        <v>1499</v>
      </c>
    </row>
    <row r="446" spans="1:2" ht="23.25">
      <c r="A446" s="518" t="s">
        <v>2206</v>
      </c>
      <c r="B446" s="44" t="s">
        <v>1500</v>
      </c>
    </row>
    <row r="447" spans="1:2" ht="23.25">
      <c r="A447" s="518" t="s">
        <v>2208</v>
      </c>
      <c r="B447" s="44" t="s">
        <v>1500</v>
      </c>
    </row>
    <row r="448" spans="1:2" ht="23.25">
      <c r="A448" s="518" t="s">
        <v>2210</v>
      </c>
      <c r="B448" s="44" t="s">
        <v>1501</v>
      </c>
    </row>
    <row r="449" spans="1:2" ht="46.5">
      <c r="A449" s="518" t="s">
        <v>2212</v>
      </c>
      <c r="B449" s="44" t="s">
        <v>1502</v>
      </c>
    </row>
    <row r="450" spans="1:2" ht="23.25">
      <c r="A450" s="518" t="s">
        <v>2213</v>
      </c>
      <c r="B450" s="44" t="s">
        <v>1503</v>
      </c>
    </row>
    <row r="451" spans="1:2" ht="23.25">
      <c r="A451" s="518" t="s">
        <v>2318</v>
      </c>
      <c r="B451" s="44" t="s">
        <v>1504</v>
      </c>
    </row>
    <row r="452" spans="1:2" ht="23.25">
      <c r="A452" s="518" t="s">
        <v>3281</v>
      </c>
      <c r="B452" s="44" t="s">
        <v>1505</v>
      </c>
    </row>
    <row r="453" spans="1:2" ht="23.25">
      <c r="A453" s="518" t="s">
        <v>2319</v>
      </c>
      <c r="B453" s="44" t="s">
        <v>1506</v>
      </c>
    </row>
    <row r="454" spans="1:2" ht="23.25">
      <c r="A454" s="518" t="s">
        <v>2320</v>
      </c>
      <c r="B454" s="44" t="s">
        <v>1507</v>
      </c>
    </row>
    <row r="473" spans="1:2" ht="29.25">
      <c r="A473" s="1567" t="s">
        <v>1709</v>
      </c>
      <c r="B473" s="1567"/>
    </row>
    <row r="474" spans="1:2" ht="29.25">
      <c r="A474" s="1567" t="s">
        <v>3278</v>
      </c>
      <c r="B474" s="1567"/>
    </row>
    <row r="475" ht="12.75">
      <c r="B475" s="540"/>
    </row>
    <row r="476" spans="1:2" ht="23.25">
      <c r="A476" s="517" t="s">
        <v>1710</v>
      </c>
      <c r="B476" s="517" t="s">
        <v>1711</v>
      </c>
    </row>
    <row r="477" spans="1:2" ht="23.25">
      <c r="A477" s="518" t="s">
        <v>1712</v>
      </c>
      <c r="B477" s="658" t="s">
        <v>1508</v>
      </c>
    </row>
    <row r="478" spans="1:2" ht="23.25">
      <c r="A478" s="518" t="s">
        <v>1779</v>
      </c>
      <c r="B478" s="515" t="s">
        <v>225</v>
      </c>
    </row>
    <row r="479" spans="1:2" ht="23.25">
      <c r="A479" s="518" t="s">
        <v>1714</v>
      </c>
      <c r="B479" s="481" t="s">
        <v>1509</v>
      </c>
    </row>
    <row r="480" spans="1:2" ht="23.25">
      <c r="A480" s="518" t="s">
        <v>2198</v>
      </c>
      <c r="B480" s="515" t="s">
        <v>1557</v>
      </c>
    </row>
    <row r="481" spans="1:2" ht="23.25">
      <c r="A481" s="518" t="s">
        <v>2199</v>
      </c>
      <c r="B481" s="659" t="s">
        <v>2200</v>
      </c>
    </row>
    <row r="482" spans="1:2" ht="23.25">
      <c r="A482" s="1718" t="s">
        <v>2201</v>
      </c>
      <c r="B482" s="481" t="s">
        <v>1510</v>
      </c>
    </row>
    <row r="483" spans="1:2" ht="23.25">
      <c r="A483" s="1718"/>
      <c r="B483" s="522"/>
    </row>
    <row r="484" spans="1:2" ht="23.25">
      <c r="A484" s="518" t="s">
        <v>2204</v>
      </c>
      <c r="B484" s="673" t="s">
        <v>236</v>
      </c>
    </row>
    <row r="485" spans="1:2" ht="23.25">
      <c r="A485" s="518" t="s">
        <v>2206</v>
      </c>
      <c r="B485" s="44" t="s">
        <v>1547</v>
      </c>
    </row>
    <row r="486" spans="1:2" ht="23.25">
      <c r="A486" s="518" t="s">
        <v>2208</v>
      </c>
      <c r="B486" s="44" t="s">
        <v>1511</v>
      </c>
    </row>
    <row r="487" spans="1:2" ht="23.25">
      <c r="A487" s="518" t="s">
        <v>2210</v>
      </c>
      <c r="B487" s="44" t="s">
        <v>1547</v>
      </c>
    </row>
    <row r="488" spans="1:2" ht="46.5">
      <c r="A488" s="518" t="s">
        <v>2212</v>
      </c>
      <c r="B488" s="44" t="s">
        <v>45</v>
      </c>
    </row>
    <row r="489" spans="1:2" ht="23.25">
      <c r="A489" s="518" t="s">
        <v>2213</v>
      </c>
      <c r="B489" s="44" t="s">
        <v>1512</v>
      </c>
    </row>
    <row r="490" spans="1:2" ht="23.25">
      <c r="A490" s="518" t="s">
        <v>2318</v>
      </c>
      <c r="B490" s="672" t="s">
        <v>226</v>
      </c>
    </row>
    <row r="491" spans="1:2" ht="23.25">
      <c r="A491" s="518" t="s">
        <v>3281</v>
      </c>
      <c r="B491" s="672" t="s">
        <v>1555</v>
      </c>
    </row>
    <row r="492" spans="1:2" ht="23.25">
      <c r="A492" s="518" t="s">
        <v>2319</v>
      </c>
      <c r="B492" s="672" t="s">
        <v>1544</v>
      </c>
    </row>
    <row r="493" spans="1:2" ht="23.25">
      <c r="A493" s="518" t="s">
        <v>2320</v>
      </c>
      <c r="B493" s="672" t="s">
        <v>1544</v>
      </c>
    </row>
    <row r="514" spans="1:2" ht="29.25">
      <c r="A514" s="1567" t="s">
        <v>1709</v>
      </c>
      <c r="B514" s="1567"/>
    </row>
    <row r="515" spans="1:2" ht="29.25">
      <c r="A515" s="1567" t="s">
        <v>3278</v>
      </c>
      <c r="B515" s="1567"/>
    </row>
    <row r="516" ht="12.75">
      <c r="B516" s="540"/>
    </row>
    <row r="517" spans="1:2" ht="23.25">
      <c r="A517" s="517" t="s">
        <v>1710</v>
      </c>
      <c r="B517" s="517" t="s">
        <v>1711</v>
      </c>
    </row>
    <row r="518" spans="1:2" ht="23.25">
      <c r="A518" s="518" t="s">
        <v>1712</v>
      </c>
      <c r="B518" s="658" t="s">
        <v>1513</v>
      </c>
    </row>
    <row r="519" spans="1:2" ht="23.25">
      <c r="A519" s="518" t="s">
        <v>1779</v>
      </c>
      <c r="B519" s="515" t="s">
        <v>227</v>
      </c>
    </row>
    <row r="520" spans="1:2" ht="23.25">
      <c r="A520" s="518" t="s">
        <v>1714</v>
      </c>
      <c r="B520" s="515"/>
    </row>
    <row r="521" spans="1:2" ht="23.25">
      <c r="A521" s="518" t="s">
        <v>2198</v>
      </c>
      <c r="B521" s="515" t="s">
        <v>1557</v>
      </c>
    </row>
    <row r="522" spans="1:2" ht="23.25">
      <c r="A522" s="518" t="s">
        <v>2199</v>
      </c>
      <c r="B522" s="659" t="s">
        <v>2200</v>
      </c>
    </row>
    <row r="523" spans="1:2" ht="23.25">
      <c r="A523" s="1718" t="s">
        <v>2201</v>
      </c>
      <c r="B523" s="522"/>
    </row>
    <row r="524" spans="1:2" ht="23.25">
      <c r="A524" s="1718"/>
      <c r="B524" s="522"/>
    </row>
    <row r="525" spans="1:2" ht="23.25">
      <c r="A525" s="518" t="s">
        <v>2204</v>
      </c>
      <c r="B525" s="515"/>
    </row>
    <row r="526" spans="1:2" ht="23.25">
      <c r="A526" s="518" t="s">
        <v>2206</v>
      </c>
      <c r="B526" s="501"/>
    </row>
    <row r="527" spans="1:2" ht="23.25">
      <c r="A527" s="518" t="s">
        <v>2208</v>
      </c>
      <c r="B527" s="501"/>
    </row>
    <row r="528" spans="1:2" ht="23.25">
      <c r="A528" s="518" t="s">
        <v>2210</v>
      </c>
      <c r="B528" s="501"/>
    </row>
    <row r="529" spans="1:2" ht="46.5">
      <c r="A529" s="518" t="s">
        <v>2212</v>
      </c>
      <c r="B529" s="501"/>
    </row>
    <row r="530" spans="1:2" ht="23.25">
      <c r="A530" s="518" t="s">
        <v>2213</v>
      </c>
      <c r="B530" s="501"/>
    </row>
    <row r="531" spans="1:2" ht="23.25">
      <c r="A531" s="518" t="s">
        <v>2318</v>
      </c>
      <c r="B531" s="664"/>
    </row>
    <row r="532" spans="1:2" ht="23.25">
      <c r="A532" s="518" t="s">
        <v>3281</v>
      </c>
      <c r="B532" s="664"/>
    </row>
    <row r="533" spans="1:2" ht="23.25">
      <c r="A533" s="518" t="s">
        <v>2319</v>
      </c>
      <c r="B533" s="664"/>
    </row>
    <row r="534" spans="1:2" ht="23.25">
      <c r="A534" s="518" t="s">
        <v>2320</v>
      </c>
      <c r="B534" s="664"/>
    </row>
    <row r="555" spans="1:2" ht="29.25">
      <c r="A555" s="1567" t="s">
        <v>1709</v>
      </c>
      <c r="B555" s="1567"/>
    </row>
    <row r="556" spans="1:2" ht="29.25">
      <c r="A556" s="1567" t="s">
        <v>3278</v>
      </c>
      <c r="B556" s="1567"/>
    </row>
    <row r="557" ht="12.75">
      <c r="B557" s="540"/>
    </row>
    <row r="558" spans="1:2" ht="23.25">
      <c r="A558" s="517" t="s">
        <v>1710</v>
      </c>
      <c r="B558" s="517" t="s">
        <v>1711</v>
      </c>
    </row>
    <row r="559" spans="1:2" ht="23.25">
      <c r="A559" s="518" t="s">
        <v>1712</v>
      </c>
      <c r="B559" s="658" t="s">
        <v>1514</v>
      </c>
    </row>
    <row r="560" spans="1:2" ht="23.25">
      <c r="A560" s="518" t="s">
        <v>1779</v>
      </c>
      <c r="B560" s="515" t="s">
        <v>1515</v>
      </c>
    </row>
    <row r="561" spans="1:2" ht="23.25">
      <c r="A561" s="518" t="s">
        <v>1714</v>
      </c>
      <c r="B561" s="481" t="s">
        <v>1516</v>
      </c>
    </row>
    <row r="562" spans="1:2" ht="23.25">
      <c r="A562" s="518"/>
      <c r="B562" s="673" t="s">
        <v>1517</v>
      </c>
    </row>
    <row r="563" spans="1:2" ht="23.25">
      <c r="A563" s="518" t="s">
        <v>2198</v>
      </c>
      <c r="B563" s="515" t="s">
        <v>1557</v>
      </c>
    </row>
    <row r="564" spans="1:2" ht="23.25">
      <c r="A564" s="518" t="s">
        <v>2199</v>
      </c>
      <c r="B564" s="659" t="s">
        <v>154</v>
      </c>
    </row>
    <row r="565" spans="1:2" ht="23.25">
      <c r="A565" s="1718" t="s">
        <v>2201</v>
      </c>
      <c r="B565" s="481" t="s">
        <v>1518</v>
      </c>
    </row>
    <row r="566" spans="1:2" ht="23.25">
      <c r="A566" s="1718"/>
      <c r="B566" s="673" t="s">
        <v>1519</v>
      </c>
    </row>
    <row r="567" spans="1:2" ht="23.25">
      <c r="A567" s="518" t="s">
        <v>2204</v>
      </c>
      <c r="B567" s="673" t="s">
        <v>236</v>
      </c>
    </row>
    <row r="568" spans="1:2" ht="23.25">
      <c r="A568" s="518" t="s">
        <v>2206</v>
      </c>
      <c r="B568" s="44" t="s">
        <v>1547</v>
      </c>
    </row>
    <row r="569" spans="1:2" ht="23.25">
      <c r="A569" s="518" t="s">
        <v>2208</v>
      </c>
      <c r="B569" s="44" t="s">
        <v>44</v>
      </c>
    </row>
    <row r="570" spans="1:2" ht="23.25">
      <c r="A570" s="518" t="s">
        <v>2210</v>
      </c>
      <c r="B570" s="44" t="s">
        <v>1547</v>
      </c>
    </row>
    <row r="571" spans="1:2" ht="46.5">
      <c r="A571" s="518" t="s">
        <v>2212</v>
      </c>
      <c r="B571" s="44" t="s">
        <v>1547</v>
      </c>
    </row>
    <row r="572" spans="1:2" ht="23.25">
      <c r="A572" s="518" t="s">
        <v>2213</v>
      </c>
      <c r="B572" s="44" t="s">
        <v>1520</v>
      </c>
    </row>
    <row r="573" spans="1:2" ht="23.25">
      <c r="A573" s="518" t="s">
        <v>2318</v>
      </c>
      <c r="B573" s="672" t="s">
        <v>1521</v>
      </c>
    </row>
    <row r="574" spans="1:2" ht="23.25">
      <c r="A574" s="518" t="s">
        <v>3281</v>
      </c>
      <c r="B574" s="672">
        <v>0.06</v>
      </c>
    </row>
    <row r="575" spans="1:2" ht="23.25">
      <c r="A575" s="518" t="s">
        <v>2319</v>
      </c>
      <c r="B575" s="672">
        <v>0.05</v>
      </c>
    </row>
    <row r="576" spans="1:2" ht="23.25">
      <c r="A576" s="518" t="s">
        <v>2320</v>
      </c>
      <c r="B576" s="672">
        <v>0.04</v>
      </c>
    </row>
    <row r="595" spans="1:2" ht="29.25">
      <c r="A595" s="1567" t="s">
        <v>1709</v>
      </c>
      <c r="B595" s="1567"/>
    </row>
    <row r="596" spans="1:2" ht="29.25">
      <c r="A596" s="1567" t="s">
        <v>3278</v>
      </c>
      <c r="B596" s="1567"/>
    </row>
    <row r="597" ht="12.75">
      <c r="B597" s="540"/>
    </row>
    <row r="598" spans="1:2" ht="23.25">
      <c r="A598" s="517" t="s">
        <v>1710</v>
      </c>
      <c r="B598" s="517" t="s">
        <v>1711</v>
      </c>
    </row>
    <row r="599" spans="1:2" ht="23.25">
      <c r="A599" s="518" t="s">
        <v>1712</v>
      </c>
      <c r="B599" s="658" t="s">
        <v>1522</v>
      </c>
    </row>
    <row r="600" spans="1:2" ht="23.25">
      <c r="A600" s="518" t="s">
        <v>1779</v>
      </c>
      <c r="B600" s="515" t="s">
        <v>1523</v>
      </c>
    </row>
    <row r="601" spans="1:2" ht="23.25">
      <c r="A601" s="518" t="s">
        <v>1714</v>
      </c>
      <c r="B601" s="481" t="s">
        <v>1524</v>
      </c>
    </row>
    <row r="602" spans="1:2" ht="23.25">
      <c r="A602" s="518"/>
      <c r="B602" s="482" t="s">
        <v>1525</v>
      </c>
    </row>
    <row r="603" spans="1:2" ht="23.25">
      <c r="A603" s="518"/>
      <c r="B603" s="673" t="s">
        <v>1855</v>
      </c>
    </row>
    <row r="604" spans="1:2" ht="23.25">
      <c r="A604" s="518" t="s">
        <v>2198</v>
      </c>
      <c r="B604" s="515" t="s">
        <v>1557</v>
      </c>
    </row>
    <row r="605" spans="1:2" ht="23.25">
      <c r="A605" s="518" t="s">
        <v>2199</v>
      </c>
      <c r="B605" s="659" t="s">
        <v>154</v>
      </c>
    </row>
    <row r="606" spans="1:2" ht="23.25">
      <c r="A606" s="1718" t="s">
        <v>2201</v>
      </c>
      <c r="B606" s="497" t="s">
        <v>1856</v>
      </c>
    </row>
    <row r="607" spans="1:2" ht="23.25">
      <c r="A607" s="1718"/>
      <c r="B607" s="674" t="s">
        <v>1857</v>
      </c>
    </row>
    <row r="608" spans="1:2" ht="23.25">
      <c r="A608" s="518" t="s">
        <v>2204</v>
      </c>
      <c r="B608" s="482" t="s">
        <v>1858</v>
      </c>
    </row>
    <row r="609" spans="1:2" ht="23.25">
      <c r="A609" s="518"/>
      <c r="B609" s="673" t="s">
        <v>1859</v>
      </c>
    </row>
    <row r="610" spans="1:2" ht="23.25">
      <c r="A610" s="518" t="s">
        <v>2206</v>
      </c>
      <c r="B610" s="44" t="s">
        <v>1860</v>
      </c>
    </row>
    <row r="611" spans="1:2" ht="23.25">
      <c r="A611" s="518" t="s">
        <v>2208</v>
      </c>
      <c r="B611" s="44" t="s">
        <v>1861</v>
      </c>
    </row>
    <row r="612" spans="1:2" ht="23.25">
      <c r="A612" s="518" t="s">
        <v>2210</v>
      </c>
      <c r="B612" s="44" t="s">
        <v>1862</v>
      </c>
    </row>
    <row r="613" spans="1:2" ht="46.5">
      <c r="A613" s="518" t="s">
        <v>2212</v>
      </c>
      <c r="B613" s="44" t="s">
        <v>1863</v>
      </c>
    </row>
    <row r="614" spans="1:2" ht="23.25">
      <c r="A614" s="518" t="s">
        <v>2213</v>
      </c>
      <c r="B614" s="44" t="s">
        <v>1864</v>
      </c>
    </row>
    <row r="615" spans="1:2" ht="23.25">
      <c r="A615" s="518" t="s">
        <v>2318</v>
      </c>
      <c r="B615" s="44" t="s">
        <v>1865</v>
      </c>
    </row>
    <row r="616" spans="1:2" ht="23.25">
      <c r="A616" s="518" t="s">
        <v>3281</v>
      </c>
      <c r="B616" s="678" t="s">
        <v>1866</v>
      </c>
    </row>
    <row r="617" spans="1:2" ht="23.25">
      <c r="A617" s="518" t="s">
        <v>2319</v>
      </c>
      <c r="B617" s="678" t="s">
        <v>1867</v>
      </c>
    </row>
    <row r="618" spans="1:2" ht="23.25">
      <c r="A618" s="518" t="s">
        <v>2320</v>
      </c>
      <c r="B618" s="678" t="s">
        <v>1868</v>
      </c>
    </row>
    <row r="634" spans="1:2" ht="29.25">
      <c r="A634" s="1567" t="s">
        <v>1709</v>
      </c>
      <c r="B634" s="1567"/>
    </row>
    <row r="635" spans="1:2" ht="29.25">
      <c r="A635" s="1567" t="s">
        <v>3278</v>
      </c>
      <c r="B635" s="1567"/>
    </row>
    <row r="636" ht="12.75">
      <c r="B636" s="540"/>
    </row>
    <row r="637" spans="1:2" ht="23.25">
      <c r="A637" s="517" t="s">
        <v>1710</v>
      </c>
      <c r="B637" s="517" t="s">
        <v>1711</v>
      </c>
    </row>
    <row r="638" spans="1:2" ht="23.25">
      <c r="A638" s="518" t="s">
        <v>1712</v>
      </c>
      <c r="B638" s="658" t="s">
        <v>1869</v>
      </c>
    </row>
    <row r="639" spans="1:2" ht="23.25">
      <c r="A639" s="518" t="s">
        <v>1779</v>
      </c>
      <c r="B639" s="515" t="s">
        <v>1870</v>
      </c>
    </row>
    <row r="640" spans="1:2" ht="23.25">
      <c r="A640" s="518"/>
      <c r="B640" s="515" t="s">
        <v>1871</v>
      </c>
    </row>
    <row r="641" spans="1:2" ht="23.25">
      <c r="A641" s="518"/>
      <c r="B641" s="515" t="s">
        <v>1872</v>
      </c>
    </row>
    <row r="642" spans="1:2" ht="23.25">
      <c r="A642" s="518"/>
      <c r="B642" s="515" t="s">
        <v>1873</v>
      </c>
    </row>
    <row r="643" spans="1:2" ht="23.25">
      <c r="A643" s="518" t="s">
        <v>1714</v>
      </c>
      <c r="B643" s="679" t="s">
        <v>1874</v>
      </c>
    </row>
    <row r="644" ht="23.25">
      <c r="B644" s="680" t="s">
        <v>1875</v>
      </c>
    </row>
    <row r="645" spans="1:2" ht="23.25">
      <c r="A645" s="518" t="s">
        <v>2198</v>
      </c>
      <c r="B645" s="515" t="s">
        <v>1621</v>
      </c>
    </row>
    <row r="646" spans="1:2" ht="23.25">
      <c r="A646" s="518" t="s">
        <v>2199</v>
      </c>
      <c r="B646" s="659" t="s">
        <v>154</v>
      </c>
    </row>
    <row r="647" spans="1:2" ht="23.25">
      <c r="A647" s="1718" t="s">
        <v>2201</v>
      </c>
      <c r="B647" s="681" t="s">
        <v>1876</v>
      </c>
    </row>
    <row r="648" spans="1:2" ht="23.25">
      <c r="A648" s="1718"/>
      <c r="B648" s="635" t="s">
        <v>1877</v>
      </c>
    </row>
    <row r="649" spans="1:2" ht="23.25">
      <c r="A649" s="518" t="s">
        <v>2204</v>
      </c>
      <c r="B649" s="634" t="s">
        <v>236</v>
      </c>
    </row>
    <row r="650" spans="1:2" ht="23.25">
      <c r="A650" s="518" t="s">
        <v>2206</v>
      </c>
      <c r="B650" s="634" t="s">
        <v>1878</v>
      </c>
    </row>
    <row r="651" spans="1:2" ht="23.25">
      <c r="A651" s="518" t="s">
        <v>2208</v>
      </c>
      <c r="B651" s="634" t="s">
        <v>1879</v>
      </c>
    </row>
    <row r="652" spans="1:2" ht="23.25">
      <c r="A652" s="518" t="s">
        <v>2210</v>
      </c>
      <c r="B652" s="634" t="s">
        <v>1501</v>
      </c>
    </row>
    <row r="653" spans="1:2" ht="46.5">
      <c r="A653" s="518" t="s">
        <v>2212</v>
      </c>
      <c r="B653" s="634" t="s">
        <v>1880</v>
      </c>
    </row>
    <row r="654" spans="1:2" ht="23.25">
      <c r="A654" s="518" t="s">
        <v>2213</v>
      </c>
      <c r="B654" s="634" t="s">
        <v>1879</v>
      </c>
    </row>
    <row r="655" spans="1:2" ht="23.25">
      <c r="A655" s="518" t="s">
        <v>2318</v>
      </c>
      <c r="B655" s="634" t="s">
        <v>1627</v>
      </c>
    </row>
    <row r="656" spans="1:2" ht="23.25">
      <c r="A656" s="518" t="s">
        <v>3281</v>
      </c>
      <c r="B656" s="634" t="s">
        <v>1624</v>
      </c>
    </row>
    <row r="657" spans="1:2" ht="23.25">
      <c r="A657" s="518" t="s">
        <v>2319</v>
      </c>
      <c r="B657" s="634" t="s">
        <v>1624</v>
      </c>
    </row>
    <row r="658" spans="1:2" ht="23.25">
      <c r="A658" s="518" t="s">
        <v>2320</v>
      </c>
      <c r="B658" s="634" t="s">
        <v>1624</v>
      </c>
    </row>
    <row r="671" spans="1:2" ht="29.25">
      <c r="A671" s="1567" t="s">
        <v>1709</v>
      </c>
      <c r="B671" s="1567"/>
    </row>
    <row r="672" spans="1:2" ht="29.25">
      <c r="A672" s="1567" t="s">
        <v>3278</v>
      </c>
      <c r="B672" s="1567"/>
    </row>
    <row r="673" ht="12.75">
      <c r="B673" s="540"/>
    </row>
    <row r="674" spans="1:2" ht="23.25">
      <c r="A674" s="517" t="s">
        <v>1710</v>
      </c>
      <c r="B674" s="517" t="s">
        <v>1711</v>
      </c>
    </row>
    <row r="675" spans="1:2" ht="23.25">
      <c r="A675" s="518" t="s">
        <v>1712</v>
      </c>
      <c r="B675" s="658" t="s">
        <v>1881</v>
      </c>
    </row>
    <row r="676" spans="1:2" ht="23.25">
      <c r="A676" s="518" t="s">
        <v>1779</v>
      </c>
      <c r="B676" s="515" t="s">
        <v>1870</v>
      </c>
    </row>
    <row r="677" spans="1:2" ht="23.25">
      <c r="A677" s="518"/>
      <c r="B677" s="515" t="s">
        <v>1871</v>
      </c>
    </row>
    <row r="678" spans="1:2" ht="23.25">
      <c r="A678" s="518"/>
      <c r="B678" s="515" t="s">
        <v>1882</v>
      </c>
    </row>
    <row r="679" spans="1:2" ht="23.25">
      <c r="A679" s="518"/>
      <c r="B679" s="515" t="s">
        <v>2738</v>
      </c>
    </row>
    <row r="680" spans="1:2" ht="23.25">
      <c r="A680" s="518" t="s">
        <v>1714</v>
      </c>
      <c r="B680" s="682" t="s">
        <v>1883</v>
      </c>
    </row>
    <row r="681" spans="1:2" ht="23.25">
      <c r="A681" s="518"/>
      <c r="B681" s="683" t="s">
        <v>1884</v>
      </c>
    </row>
    <row r="682" spans="1:2" ht="23.25">
      <c r="A682" s="518" t="s">
        <v>2198</v>
      </c>
      <c r="B682" s="515" t="s">
        <v>1621</v>
      </c>
    </row>
    <row r="683" spans="1:2" ht="23.25">
      <c r="A683" s="518" t="s">
        <v>2199</v>
      </c>
      <c r="B683" s="659" t="s">
        <v>154</v>
      </c>
    </row>
    <row r="684" spans="1:2" ht="23.25">
      <c r="A684" s="1718" t="s">
        <v>2201</v>
      </c>
      <c r="B684" s="522" t="s">
        <v>1885</v>
      </c>
    </row>
    <row r="685" spans="1:2" ht="23.25">
      <c r="A685" s="1718"/>
      <c r="B685" s="635" t="s">
        <v>1886</v>
      </c>
    </row>
    <row r="686" spans="1:2" ht="23.25">
      <c r="A686" s="518" t="s">
        <v>2204</v>
      </c>
      <c r="B686" s="634" t="s">
        <v>236</v>
      </c>
    </row>
    <row r="687" spans="1:2" ht="23.25">
      <c r="A687" s="518" t="s">
        <v>2206</v>
      </c>
      <c r="B687" s="634" t="s">
        <v>1887</v>
      </c>
    </row>
    <row r="688" spans="1:2" ht="23.25">
      <c r="A688" s="518" t="s">
        <v>2208</v>
      </c>
      <c r="B688" s="634" t="s">
        <v>1888</v>
      </c>
    </row>
    <row r="689" spans="1:2" ht="23.25">
      <c r="A689" s="518" t="s">
        <v>2210</v>
      </c>
      <c r="B689" s="634" t="s">
        <v>1501</v>
      </c>
    </row>
    <row r="690" spans="1:2" ht="46.5">
      <c r="A690" s="518" t="s">
        <v>2212</v>
      </c>
      <c r="B690" s="634" t="s">
        <v>1889</v>
      </c>
    </row>
    <row r="691" spans="1:2" ht="23.25">
      <c r="A691" s="518" t="s">
        <v>2213</v>
      </c>
      <c r="B691" s="634" t="s">
        <v>1887</v>
      </c>
    </row>
    <row r="692" spans="1:2" ht="23.25">
      <c r="A692" s="518" t="s">
        <v>2318</v>
      </c>
      <c r="B692" s="634" t="s">
        <v>2756</v>
      </c>
    </row>
    <row r="693" spans="1:2" ht="23.25">
      <c r="A693" s="518" t="s">
        <v>3281</v>
      </c>
      <c r="B693" s="634" t="s">
        <v>1624</v>
      </c>
    </row>
    <row r="694" spans="1:2" ht="23.25">
      <c r="A694" s="518" t="s">
        <v>2319</v>
      </c>
      <c r="B694" s="634" t="s">
        <v>1624</v>
      </c>
    </row>
    <row r="695" spans="1:2" ht="23.25">
      <c r="A695" s="518" t="s">
        <v>2320</v>
      </c>
      <c r="B695" s="634" t="s">
        <v>1624</v>
      </c>
    </row>
    <row r="708" spans="1:2" ht="29.25">
      <c r="A708" s="1567" t="s">
        <v>1709</v>
      </c>
      <c r="B708" s="1567"/>
    </row>
    <row r="709" spans="1:2" ht="29.25">
      <c r="A709" s="1567" t="s">
        <v>3278</v>
      </c>
      <c r="B709" s="1567"/>
    </row>
    <row r="710" ht="12.75">
      <c r="B710" s="540"/>
    </row>
    <row r="711" spans="1:2" ht="23.25">
      <c r="A711" s="517" t="s">
        <v>1710</v>
      </c>
      <c r="B711" s="517" t="s">
        <v>1711</v>
      </c>
    </row>
    <row r="712" spans="1:2" ht="23.25">
      <c r="A712" s="518" t="s">
        <v>1712</v>
      </c>
      <c r="B712" s="658" t="s">
        <v>1890</v>
      </c>
    </row>
    <row r="713" spans="1:2" ht="23.25">
      <c r="A713" s="518" t="s">
        <v>1779</v>
      </c>
      <c r="B713" s="515" t="s">
        <v>1870</v>
      </c>
    </row>
    <row r="714" spans="1:2" ht="23.25">
      <c r="A714" s="518"/>
      <c r="B714" s="515" t="s">
        <v>1871</v>
      </c>
    </row>
    <row r="715" spans="1:2" ht="46.5">
      <c r="A715" s="518"/>
      <c r="B715" s="515" t="s">
        <v>1891</v>
      </c>
    </row>
    <row r="716" spans="1:2" ht="23.25">
      <c r="A716" s="518"/>
      <c r="B716" s="515" t="s">
        <v>1892</v>
      </c>
    </row>
    <row r="717" spans="1:2" ht="23.25">
      <c r="A717" s="518" t="s">
        <v>1714</v>
      </c>
      <c r="B717" s="679" t="s">
        <v>1893</v>
      </c>
    </row>
    <row r="718" spans="1:2" ht="23.25">
      <c r="A718" s="518"/>
      <c r="B718" s="684" t="s">
        <v>2954</v>
      </c>
    </row>
    <row r="719" spans="1:2" ht="23.25">
      <c r="A719" s="518"/>
      <c r="B719" s="684" t="s">
        <v>2955</v>
      </c>
    </row>
    <row r="720" spans="1:2" ht="23.25">
      <c r="A720" s="518"/>
      <c r="B720" s="684" t="s">
        <v>2956</v>
      </c>
    </row>
    <row r="721" spans="1:2" ht="23.25">
      <c r="A721" s="518"/>
      <c r="B721" s="680" t="s">
        <v>2957</v>
      </c>
    </row>
    <row r="722" spans="1:2" ht="23.25">
      <c r="A722" s="518" t="s">
        <v>2198</v>
      </c>
      <c r="B722" s="515" t="s">
        <v>1621</v>
      </c>
    </row>
    <row r="723" spans="1:2" ht="23.25">
      <c r="A723" s="518" t="s">
        <v>2199</v>
      </c>
      <c r="B723" s="659" t="s">
        <v>154</v>
      </c>
    </row>
    <row r="724" spans="1:2" ht="23.25">
      <c r="A724" s="1718" t="s">
        <v>2201</v>
      </c>
      <c r="B724" s="522" t="s">
        <v>2958</v>
      </c>
    </row>
    <row r="725" spans="1:2" ht="23.25">
      <c r="A725" s="1718"/>
      <c r="B725" s="522" t="s">
        <v>2959</v>
      </c>
    </row>
    <row r="726" spans="1:2" ht="23.25">
      <c r="A726" s="518" t="s">
        <v>2204</v>
      </c>
      <c r="B726" s="634" t="s">
        <v>236</v>
      </c>
    </row>
    <row r="727" spans="1:2" ht="23.25">
      <c r="A727" s="518" t="s">
        <v>2206</v>
      </c>
      <c r="B727" s="634" t="s">
        <v>1888</v>
      </c>
    </row>
    <row r="728" spans="1:2" ht="23.25">
      <c r="A728" s="518" t="s">
        <v>2208</v>
      </c>
      <c r="B728" s="634" t="s">
        <v>1887</v>
      </c>
    </row>
    <row r="729" spans="1:2" ht="23.25">
      <c r="A729" s="518" t="s">
        <v>2210</v>
      </c>
      <c r="B729" s="634" t="s">
        <v>1501</v>
      </c>
    </row>
    <row r="730" spans="1:2" ht="46.5">
      <c r="A730" s="518" t="s">
        <v>2212</v>
      </c>
      <c r="B730" s="634" t="s">
        <v>1888</v>
      </c>
    </row>
    <row r="731" spans="1:2" ht="23.25">
      <c r="A731" s="518" t="s">
        <v>2213</v>
      </c>
      <c r="B731" s="634" t="s">
        <v>1887</v>
      </c>
    </row>
    <row r="732" spans="1:2" ht="23.25">
      <c r="A732" s="518" t="s">
        <v>2318</v>
      </c>
      <c r="B732" s="634" t="s">
        <v>1627</v>
      </c>
    </row>
    <row r="733" spans="1:2" ht="23.25">
      <c r="A733" s="518" t="s">
        <v>3281</v>
      </c>
      <c r="B733" s="634" t="s">
        <v>1624</v>
      </c>
    </row>
    <row r="734" spans="1:2" ht="23.25">
      <c r="A734" s="518" t="s">
        <v>2319</v>
      </c>
      <c r="B734" s="634" t="s">
        <v>1624</v>
      </c>
    </row>
    <row r="735" spans="1:2" ht="23.25">
      <c r="A735" s="518" t="s">
        <v>2320</v>
      </c>
      <c r="B735" s="634" t="s">
        <v>1624</v>
      </c>
    </row>
    <row r="743" spans="1:2" ht="29.25">
      <c r="A743" s="1567" t="s">
        <v>1709</v>
      </c>
      <c r="B743" s="1567"/>
    </row>
    <row r="744" spans="1:2" ht="29.25">
      <c r="A744" s="1567" t="s">
        <v>3278</v>
      </c>
      <c r="B744" s="1567"/>
    </row>
    <row r="745" ht="12.75">
      <c r="B745" s="540"/>
    </row>
    <row r="746" spans="1:2" ht="23.25">
      <c r="A746" s="517" t="s">
        <v>1710</v>
      </c>
      <c r="B746" s="517" t="s">
        <v>1711</v>
      </c>
    </row>
    <row r="747" spans="1:2" ht="23.25">
      <c r="A747" s="518" t="s">
        <v>1712</v>
      </c>
      <c r="B747" s="658" t="s">
        <v>2960</v>
      </c>
    </row>
    <row r="748" spans="1:2" ht="23.25">
      <c r="A748" s="518" t="s">
        <v>1779</v>
      </c>
      <c r="B748" s="515" t="s">
        <v>1870</v>
      </c>
    </row>
    <row r="749" spans="1:2" ht="23.25">
      <c r="A749" s="518"/>
      <c r="B749" s="515" t="s">
        <v>1871</v>
      </c>
    </row>
    <row r="750" spans="1:2" ht="46.5">
      <c r="A750" s="518"/>
      <c r="B750" s="515" t="s">
        <v>2961</v>
      </c>
    </row>
    <row r="751" spans="1:2" ht="23.25">
      <c r="A751" s="518"/>
      <c r="B751" s="515" t="s">
        <v>2962</v>
      </c>
    </row>
    <row r="752" spans="1:2" ht="23.25">
      <c r="A752" s="518" t="s">
        <v>1714</v>
      </c>
      <c r="B752" s="679" t="s">
        <v>2963</v>
      </c>
    </row>
    <row r="753" spans="1:2" ht="23.25">
      <c r="A753" s="518"/>
      <c r="B753" s="684" t="s">
        <v>2964</v>
      </c>
    </row>
    <row r="754" spans="1:2" ht="23.25">
      <c r="A754" s="518"/>
      <c r="B754" s="680" t="s">
        <v>2965</v>
      </c>
    </row>
    <row r="755" spans="1:2" ht="23.25">
      <c r="A755" s="518" t="s">
        <v>2198</v>
      </c>
      <c r="B755" s="515" t="s">
        <v>1621</v>
      </c>
    </row>
    <row r="756" spans="1:2" ht="23.25">
      <c r="A756" s="518" t="s">
        <v>2199</v>
      </c>
      <c r="B756" s="659" t="s">
        <v>154</v>
      </c>
    </row>
    <row r="757" spans="1:2" ht="23.25">
      <c r="A757" s="1718" t="s">
        <v>2201</v>
      </c>
      <c r="B757" s="681" t="s">
        <v>1386</v>
      </c>
    </row>
    <row r="758" spans="1:2" ht="23.25">
      <c r="A758" s="1718"/>
      <c r="B758" s="635" t="s">
        <v>1387</v>
      </c>
    </row>
    <row r="759" spans="1:2" ht="23.25">
      <c r="A759" s="518" t="s">
        <v>2204</v>
      </c>
      <c r="B759" s="634" t="s">
        <v>236</v>
      </c>
    </row>
    <row r="760" spans="1:2" ht="23.25">
      <c r="A760" s="518" t="s">
        <v>2206</v>
      </c>
      <c r="B760" s="634" t="s">
        <v>1388</v>
      </c>
    </row>
    <row r="761" spans="1:2" ht="23.25">
      <c r="A761" s="518" t="s">
        <v>2208</v>
      </c>
      <c r="B761" s="634" t="s">
        <v>1389</v>
      </c>
    </row>
    <row r="762" spans="1:2" ht="23.25">
      <c r="A762" s="518" t="s">
        <v>2210</v>
      </c>
      <c r="B762" s="634" t="s">
        <v>1501</v>
      </c>
    </row>
    <row r="763" spans="1:2" ht="46.5">
      <c r="A763" s="518" t="s">
        <v>2212</v>
      </c>
      <c r="B763" s="634" t="s">
        <v>985</v>
      </c>
    </row>
    <row r="764" spans="1:2" ht="23.25">
      <c r="A764" s="518" t="s">
        <v>2213</v>
      </c>
      <c r="B764" s="634" t="s">
        <v>1389</v>
      </c>
    </row>
    <row r="765" spans="1:2" ht="23.25">
      <c r="A765" s="518" t="s">
        <v>2318</v>
      </c>
      <c r="B765" s="634" t="s">
        <v>1627</v>
      </c>
    </row>
    <row r="766" spans="1:2" ht="23.25">
      <c r="A766" s="518" t="s">
        <v>3281</v>
      </c>
      <c r="B766" s="634" t="s">
        <v>1624</v>
      </c>
    </row>
    <row r="767" spans="1:2" ht="23.25">
      <c r="A767" s="518" t="s">
        <v>2319</v>
      </c>
      <c r="B767" s="634" t="s">
        <v>1624</v>
      </c>
    </row>
    <row r="768" spans="1:2" ht="23.25">
      <c r="A768" s="518" t="s">
        <v>2320</v>
      </c>
      <c r="B768" s="634" t="s">
        <v>1624</v>
      </c>
    </row>
    <row r="780" spans="1:2" ht="29.25">
      <c r="A780" s="1567" t="s">
        <v>1709</v>
      </c>
      <c r="B780" s="1567"/>
    </row>
    <row r="781" spans="1:2" ht="29.25">
      <c r="A781" s="1567" t="s">
        <v>3278</v>
      </c>
      <c r="B781" s="1567"/>
    </row>
    <row r="782" ht="12.75">
      <c r="B782" s="540"/>
    </row>
    <row r="783" spans="1:2" ht="23.25">
      <c r="A783" s="517" t="s">
        <v>1710</v>
      </c>
      <c r="B783" s="517" t="s">
        <v>1711</v>
      </c>
    </row>
    <row r="784" spans="1:2" ht="23.25">
      <c r="A784" s="518" t="s">
        <v>1712</v>
      </c>
      <c r="B784" s="658" t="s">
        <v>1390</v>
      </c>
    </row>
    <row r="785" spans="1:2" ht="23.25">
      <c r="A785" s="518" t="s">
        <v>1779</v>
      </c>
      <c r="B785" s="515" t="s">
        <v>1870</v>
      </c>
    </row>
    <row r="786" spans="1:2" ht="23.25">
      <c r="A786" s="518"/>
      <c r="B786" s="515" t="s">
        <v>1871</v>
      </c>
    </row>
    <row r="787" spans="1:2" ht="23.25">
      <c r="A787" s="518"/>
      <c r="B787" s="515" t="s">
        <v>1629</v>
      </c>
    </row>
    <row r="788" spans="1:2" ht="23.25">
      <c r="A788" s="518" t="s">
        <v>1714</v>
      </c>
      <c r="B788" s="679" t="s">
        <v>1391</v>
      </c>
    </row>
    <row r="789" spans="1:2" ht="23.25">
      <c r="A789" s="518"/>
      <c r="B789" s="684" t="s">
        <v>1392</v>
      </c>
    </row>
    <row r="790" spans="1:2" ht="23.25">
      <c r="A790" s="518"/>
      <c r="B790" s="684" t="s">
        <v>1393</v>
      </c>
    </row>
    <row r="791" spans="1:2" ht="23.25">
      <c r="A791" s="518"/>
      <c r="B791" s="680" t="s">
        <v>1394</v>
      </c>
    </row>
    <row r="792" spans="1:2" ht="23.25">
      <c r="A792" s="518" t="s">
        <v>2198</v>
      </c>
      <c r="B792" s="515" t="s">
        <v>1621</v>
      </c>
    </row>
    <row r="793" spans="1:2" ht="23.25">
      <c r="A793" s="518" t="s">
        <v>2199</v>
      </c>
      <c r="B793" s="659" t="s">
        <v>154</v>
      </c>
    </row>
    <row r="794" spans="1:2" ht="23.25">
      <c r="A794" s="1718" t="s">
        <v>2201</v>
      </c>
      <c r="B794" s="681" t="s">
        <v>738</v>
      </c>
    </row>
    <row r="795" spans="1:2" ht="23.25">
      <c r="A795" s="1718"/>
      <c r="B795" s="635" t="s">
        <v>739</v>
      </c>
    </row>
    <row r="796" spans="1:2" ht="23.25">
      <c r="A796" s="518" t="s">
        <v>2204</v>
      </c>
      <c r="B796" s="685" t="s">
        <v>236</v>
      </c>
    </row>
    <row r="797" spans="1:2" ht="23.25">
      <c r="A797" s="518" t="s">
        <v>2206</v>
      </c>
      <c r="B797" s="686" t="s">
        <v>740</v>
      </c>
    </row>
    <row r="798" spans="1:2" ht="23.25">
      <c r="A798" s="518" t="s">
        <v>2208</v>
      </c>
      <c r="B798" s="686" t="s">
        <v>740</v>
      </c>
    </row>
    <row r="799" spans="1:2" ht="23.25">
      <c r="A799" s="518" t="s">
        <v>2210</v>
      </c>
      <c r="B799" s="686" t="s">
        <v>985</v>
      </c>
    </row>
    <row r="800" spans="1:2" ht="46.5">
      <c r="A800" s="518" t="s">
        <v>2212</v>
      </c>
      <c r="B800" s="686" t="s">
        <v>985</v>
      </c>
    </row>
    <row r="801" spans="1:2" ht="23.25">
      <c r="A801" s="518" t="s">
        <v>2213</v>
      </c>
      <c r="B801" s="686" t="s">
        <v>741</v>
      </c>
    </row>
    <row r="802" spans="1:2" ht="23.25">
      <c r="A802" s="518" t="s">
        <v>2318</v>
      </c>
      <c r="B802" s="685" t="s">
        <v>742</v>
      </c>
    </row>
    <row r="803" spans="1:2" ht="23.25">
      <c r="A803" s="518" t="s">
        <v>3281</v>
      </c>
      <c r="B803" s="686" t="s">
        <v>743</v>
      </c>
    </row>
    <row r="804" spans="1:2" ht="23.25">
      <c r="A804" s="518" t="s">
        <v>2319</v>
      </c>
      <c r="B804" s="685" t="s">
        <v>744</v>
      </c>
    </row>
    <row r="805" spans="1:2" ht="23.25">
      <c r="A805" s="518" t="s">
        <v>2320</v>
      </c>
      <c r="B805" s="685" t="s">
        <v>745</v>
      </c>
    </row>
    <row r="817" spans="1:2" ht="29.25">
      <c r="A817" s="1567" t="s">
        <v>1709</v>
      </c>
      <c r="B817" s="1567"/>
    </row>
    <row r="818" spans="1:2" ht="29.25">
      <c r="A818" s="1567" t="s">
        <v>3278</v>
      </c>
      <c r="B818" s="1567"/>
    </row>
    <row r="819" ht="12.75">
      <c r="B819" s="540"/>
    </row>
    <row r="820" spans="1:2" ht="23.25">
      <c r="A820" s="517" t="s">
        <v>1710</v>
      </c>
      <c r="B820" s="517" t="s">
        <v>1711</v>
      </c>
    </row>
    <row r="821" spans="1:2" ht="23.25">
      <c r="A821" s="518" t="s">
        <v>1712</v>
      </c>
      <c r="B821" s="658" t="s">
        <v>746</v>
      </c>
    </row>
    <row r="822" spans="1:2" ht="23.25">
      <c r="A822" s="518" t="s">
        <v>1779</v>
      </c>
      <c r="B822" s="515" t="s">
        <v>1870</v>
      </c>
    </row>
    <row r="823" spans="1:2" ht="23.25">
      <c r="A823" s="518"/>
      <c r="B823" s="515" t="s">
        <v>1871</v>
      </c>
    </row>
    <row r="824" spans="1:2" ht="23.25">
      <c r="A824" s="518"/>
      <c r="B824" s="515" t="s">
        <v>747</v>
      </c>
    </row>
    <row r="825" spans="1:2" ht="23.25">
      <c r="A825" s="518"/>
      <c r="B825" s="515" t="s">
        <v>2152</v>
      </c>
    </row>
    <row r="826" spans="1:2" ht="23.25">
      <c r="A826" s="518" t="s">
        <v>1714</v>
      </c>
      <c r="B826" s="679" t="s">
        <v>748</v>
      </c>
    </row>
    <row r="827" spans="1:2" ht="23.25">
      <c r="A827" s="518"/>
      <c r="B827" s="680" t="s">
        <v>749</v>
      </c>
    </row>
    <row r="828" spans="1:2" ht="23.25">
      <c r="A828" s="518" t="s">
        <v>2198</v>
      </c>
      <c r="B828" s="515" t="s">
        <v>1621</v>
      </c>
    </row>
    <row r="829" spans="1:2" ht="23.25">
      <c r="A829" s="518" t="s">
        <v>2199</v>
      </c>
      <c r="B829" s="659" t="s">
        <v>154</v>
      </c>
    </row>
    <row r="830" spans="1:2" ht="21">
      <c r="A830" s="1718" t="s">
        <v>2201</v>
      </c>
      <c r="B830" s="687" t="s">
        <v>750</v>
      </c>
    </row>
    <row r="831" spans="1:2" ht="21">
      <c r="A831" s="1718"/>
      <c r="B831" s="687" t="s">
        <v>751</v>
      </c>
    </row>
    <row r="832" spans="1:2" ht="23.25">
      <c r="A832" s="518" t="s">
        <v>2204</v>
      </c>
      <c r="B832" s="685" t="s">
        <v>236</v>
      </c>
    </row>
    <row r="833" spans="1:2" ht="23.25">
      <c r="A833" s="518" t="s">
        <v>2206</v>
      </c>
      <c r="B833" s="686" t="s">
        <v>752</v>
      </c>
    </row>
    <row r="834" spans="1:2" ht="23.25">
      <c r="A834" s="518" t="s">
        <v>2208</v>
      </c>
      <c r="B834" s="686" t="s">
        <v>752</v>
      </c>
    </row>
    <row r="835" spans="1:2" ht="23.25">
      <c r="A835" s="518" t="s">
        <v>2210</v>
      </c>
      <c r="B835" s="686" t="s">
        <v>1501</v>
      </c>
    </row>
    <row r="836" spans="1:2" ht="46.5">
      <c r="A836" s="518" t="s">
        <v>2212</v>
      </c>
      <c r="B836" s="686" t="s">
        <v>752</v>
      </c>
    </row>
    <row r="837" spans="1:2" ht="23.25">
      <c r="A837" s="518" t="s">
        <v>2213</v>
      </c>
      <c r="B837" s="686" t="s">
        <v>1547</v>
      </c>
    </row>
    <row r="838" spans="1:2" ht="23.25">
      <c r="A838" s="518" t="s">
        <v>2318</v>
      </c>
      <c r="B838" s="685" t="s">
        <v>1556</v>
      </c>
    </row>
    <row r="839" spans="1:2" ht="23.25">
      <c r="A839" s="518" t="s">
        <v>3281</v>
      </c>
      <c r="B839" s="686" t="s">
        <v>1546</v>
      </c>
    </row>
    <row r="840" spans="1:2" ht="23.25">
      <c r="A840" s="518" t="s">
        <v>2319</v>
      </c>
      <c r="B840" s="685" t="s">
        <v>1545</v>
      </c>
    </row>
    <row r="841" spans="1:2" ht="23.25">
      <c r="A841" s="518" t="s">
        <v>2320</v>
      </c>
      <c r="B841" s="685" t="s">
        <v>1556</v>
      </c>
    </row>
    <row r="855" spans="1:2" ht="29.25">
      <c r="A855" s="1567" t="s">
        <v>1709</v>
      </c>
      <c r="B855" s="1567"/>
    </row>
    <row r="856" spans="1:2" ht="29.25">
      <c r="A856" s="1567" t="s">
        <v>3278</v>
      </c>
      <c r="B856" s="1567"/>
    </row>
    <row r="857" ht="12.75">
      <c r="B857" s="540"/>
    </row>
    <row r="858" spans="1:2" ht="23.25">
      <c r="A858" s="517" t="s">
        <v>1710</v>
      </c>
      <c r="B858" s="517" t="s">
        <v>1711</v>
      </c>
    </row>
    <row r="859" spans="1:2" ht="23.25">
      <c r="A859" s="518" t="s">
        <v>1712</v>
      </c>
      <c r="B859" s="658" t="s">
        <v>753</v>
      </c>
    </row>
    <row r="860" spans="1:2" ht="23.25">
      <c r="A860" s="518" t="s">
        <v>1779</v>
      </c>
      <c r="B860" s="515" t="s">
        <v>989</v>
      </c>
    </row>
    <row r="861" spans="1:2" ht="23.25">
      <c r="A861" s="518" t="s">
        <v>1714</v>
      </c>
      <c r="B861" s="518" t="s">
        <v>754</v>
      </c>
    </row>
    <row r="862" spans="1:2" ht="23.25">
      <c r="A862" s="518"/>
      <c r="B862" s="518" t="s">
        <v>755</v>
      </c>
    </row>
    <row r="863" spans="1:2" ht="23.25">
      <c r="A863" s="518" t="s">
        <v>2198</v>
      </c>
      <c r="B863" s="515" t="s">
        <v>988</v>
      </c>
    </row>
    <row r="864" spans="1:2" ht="23.25">
      <c r="A864" s="518" t="s">
        <v>2199</v>
      </c>
      <c r="B864" s="659" t="s">
        <v>2200</v>
      </c>
    </row>
    <row r="865" spans="1:2" ht="23.25">
      <c r="A865" s="1718" t="s">
        <v>2201</v>
      </c>
      <c r="B865" s="675" t="s">
        <v>756</v>
      </c>
    </row>
    <row r="866" spans="1:2" ht="23.25">
      <c r="A866" s="1718"/>
      <c r="B866" s="617" t="s">
        <v>757</v>
      </c>
    </row>
    <row r="867" spans="1:2" ht="23.25">
      <c r="A867" s="518" t="s">
        <v>2204</v>
      </c>
      <c r="B867" s="518" t="s">
        <v>236</v>
      </c>
    </row>
    <row r="868" spans="1:2" ht="23.25">
      <c r="A868" s="518" t="s">
        <v>2206</v>
      </c>
      <c r="B868" s="518" t="s">
        <v>2167</v>
      </c>
    </row>
    <row r="869" spans="1:2" ht="23.25">
      <c r="A869" s="518" t="s">
        <v>2208</v>
      </c>
      <c r="B869" s="518" t="s">
        <v>758</v>
      </c>
    </row>
    <row r="870" spans="1:2" ht="23.25">
      <c r="A870" s="518" t="s">
        <v>2210</v>
      </c>
      <c r="B870" s="518" t="s">
        <v>2351</v>
      </c>
    </row>
    <row r="871" spans="1:2" ht="46.5">
      <c r="A871" s="518" t="s">
        <v>2212</v>
      </c>
      <c r="B871" s="518" t="s">
        <v>2167</v>
      </c>
    </row>
    <row r="872" spans="1:2" ht="23.25">
      <c r="A872" s="518" t="s">
        <v>2213</v>
      </c>
      <c r="B872" s="518" t="s">
        <v>759</v>
      </c>
    </row>
    <row r="873" spans="1:2" ht="23.25">
      <c r="A873" s="518" t="s">
        <v>2318</v>
      </c>
      <c r="B873" s="518" t="s">
        <v>1627</v>
      </c>
    </row>
    <row r="874" spans="1:2" ht="23.25">
      <c r="A874" s="518" t="s">
        <v>3281</v>
      </c>
      <c r="B874" s="664">
        <v>0.3</v>
      </c>
    </row>
    <row r="875" spans="1:2" ht="23.25">
      <c r="A875" s="518" t="s">
        <v>2319</v>
      </c>
      <c r="B875" s="664">
        <v>0.25</v>
      </c>
    </row>
    <row r="876" spans="1:2" ht="23.25">
      <c r="A876" s="518" t="s">
        <v>2320</v>
      </c>
      <c r="B876" s="664">
        <v>0.2</v>
      </c>
    </row>
    <row r="895" spans="1:2" ht="29.25">
      <c r="A895" s="1567" t="s">
        <v>1709</v>
      </c>
      <c r="B895" s="1567"/>
    </row>
    <row r="896" spans="1:2" ht="29.25">
      <c r="A896" s="1567" t="s">
        <v>3278</v>
      </c>
      <c r="B896" s="1567"/>
    </row>
    <row r="897" ht="12.75">
      <c r="B897" s="540"/>
    </row>
    <row r="898" spans="1:2" ht="23.25">
      <c r="A898" s="517" t="s">
        <v>1710</v>
      </c>
      <c r="B898" s="517" t="s">
        <v>1711</v>
      </c>
    </row>
    <row r="899" spans="1:2" ht="23.25">
      <c r="A899" s="518" t="s">
        <v>1712</v>
      </c>
      <c r="B899" s="658" t="s">
        <v>760</v>
      </c>
    </row>
    <row r="900" spans="1:2" ht="23.25">
      <c r="A900" s="518" t="s">
        <v>1779</v>
      </c>
      <c r="B900" s="515" t="s">
        <v>761</v>
      </c>
    </row>
    <row r="901" spans="1:2" ht="23.25">
      <c r="A901" s="518" t="s">
        <v>1714</v>
      </c>
      <c r="B901" s="44" t="s">
        <v>762</v>
      </c>
    </row>
    <row r="902" spans="1:2" ht="23.25">
      <c r="A902" s="518" t="s">
        <v>2198</v>
      </c>
      <c r="B902" s="515" t="s">
        <v>988</v>
      </c>
    </row>
    <row r="903" spans="1:2" ht="23.25">
      <c r="A903" s="518" t="s">
        <v>2199</v>
      </c>
      <c r="B903" s="659" t="s">
        <v>2200</v>
      </c>
    </row>
    <row r="904" spans="1:2" ht="23.25">
      <c r="A904" s="1718" t="s">
        <v>2201</v>
      </c>
      <c r="B904" s="688" t="s">
        <v>763</v>
      </c>
    </row>
    <row r="905" spans="1:2" ht="23.25">
      <c r="A905" s="1718"/>
      <c r="B905" s="500" t="s">
        <v>764</v>
      </c>
    </row>
    <row r="906" spans="1:2" ht="23.25">
      <c r="A906" s="518" t="s">
        <v>2204</v>
      </c>
      <c r="B906" s="689" t="s">
        <v>765</v>
      </c>
    </row>
    <row r="907" spans="1:2" ht="23.25">
      <c r="A907" s="518" t="s">
        <v>2206</v>
      </c>
      <c r="B907" s="44" t="s">
        <v>766</v>
      </c>
    </row>
    <row r="908" spans="1:2" ht="23.25">
      <c r="A908" s="518" t="s">
        <v>2208</v>
      </c>
      <c r="B908" s="44" t="s">
        <v>767</v>
      </c>
    </row>
    <row r="909" spans="1:2" ht="23.25">
      <c r="A909" s="518" t="s">
        <v>2210</v>
      </c>
      <c r="B909" s="44" t="s">
        <v>766</v>
      </c>
    </row>
    <row r="910" spans="1:2" ht="46.5">
      <c r="A910" s="518" t="s">
        <v>2212</v>
      </c>
      <c r="B910" s="44" t="s">
        <v>1547</v>
      </c>
    </row>
    <row r="911" spans="1:2" ht="23.25">
      <c r="A911" s="518" t="s">
        <v>2213</v>
      </c>
      <c r="B911" s="44" t="s">
        <v>768</v>
      </c>
    </row>
    <row r="912" spans="1:2" ht="23.25">
      <c r="A912" s="518" t="s">
        <v>2318</v>
      </c>
      <c r="B912" s="664" t="s">
        <v>1627</v>
      </c>
    </row>
    <row r="913" spans="1:2" ht="23.25">
      <c r="A913" s="518" t="s">
        <v>3281</v>
      </c>
      <c r="B913" s="672">
        <v>0.8</v>
      </c>
    </row>
    <row r="914" spans="1:2" ht="23.25">
      <c r="A914" s="518" t="s">
        <v>2319</v>
      </c>
      <c r="B914" s="672">
        <v>0.85</v>
      </c>
    </row>
    <row r="915" spans="1:2" ht="23.25">
      <c r="A915" s="518" t="s">
        <v>2320</v>
      </c>
      <c r="B915" s="672">
        <v>0.9</v>
      </c>
    </row>
    <row r="936" spans="1:2" ht="29.25">
      <c r="A936" s="1567" t="s">
        <v>1709</v>
      </c>
      <c r="B936" s="1567"/>
    </row>
    <row r="937" spans="1:2" ht="29.25">
      <c r="A937" s="1567" t="s">
        <v>3278</v>
      </c>
      <c r="B937" s="1567"/>
    </row>
    <row r="938" ht="12.75">
      <c r="B938" s="540"/>
    </row>
    <row r="939" spans="1:2" ht="23.25">
      <c r="A939" s="517" t="s">
        <v>1710</v>
      </c>
      <c r="B939" s="517" t="s">
        <v>1711</v>
      </c>
    </row>
    <row r="940" spans="1:2" ht="23.25">
      <c r="A940" s="518" t="s">
        <v>1712</v>
      </c>
      <c r="B940" s="658" t="s">
        <v>769</v>
      </c>
    </row>
    <row r="941" spans="1:2" ht="23.25">
      <c r="A941" s="518" t="s">
        <v>1779</v>
      </c>
      <c r="B941" s="528" t="s">
        <v>992</v>
      </c>
    </row>
    <row r="942" spans="1:2" ht="23.25">
      <c r="A942" s="518" t="s">
        <v>1714</v>
      </c>
      <c r="B942" s="44" t="s">
        <v>770</v>
      </c>
    </row>
    <row r="943" spans="1:2" ht="23.25">
      <c r="A943" s="518" t="s">
        <v>2198</v>
      </c>
      <c r="B943" s="515" t="s">
        <v>988</v>
      </c>
    </row>
    <row r="944" spans="1:2" ht="23.25">
      <c r="A944" s="518" t="s">
        <v>2199</v>
      </c>
      <c r="B944" s="659" t="s">
        <v>2200</v>
      </c>
    </row>
    <row r="945" spans="1:2" ht="23.25">
      <c r="A945" s="1718" t="s">
        <v>2201</v>
      </c>
      <c r="B945" s="688" t="s">
        <v>771</v>
      </c>
    </row>
    <row r="946" spans="1:2" ht="23.25">
      <c r="A946" s="1718"/>
      <c r="B946" s="690" t="s">
        <v>772</v>
      </c>
    </row>
    <row r="947" spans="1:2" ht="23.25">
      <c r="A947" s="518" t="s">
        <v>2204</v>
      </c>
      <c r="B947" s="689" t="s">
        <v>765</v>
      </c>
    </row>
    <row r="948" spans="1:2" ht="23.25">
      <c r="A948" s="518" t="s">
        <v>2206</v>
      </c>
      <c r="B948" s="44" t="s">
        <v>766</v>
      </c>
    </row>
    <row r="949" spans="1:2" ht="23.25">
      <c r="A949" s="518" t="s">
        <v>2208</v>
      </c>
      <c r="B949" s="44" t="s">
        <v>773</v>
      </c>
    </row>
    <row r="950" spans="1:2" ht="23.25">
      <c r="A950" s="518" t="s">
        <v>2210</v>
      </c>
      <c r="B950" s="44" t="s">
        <v>766</v>
      </c>
    </row>
    <row r="951" spans="1:2" ht="46.5">
      <c r="A951" s="518" t="s">
        <v>2212</v>
      </c>
      <c r="B951" s="44" t="s">
        <v>1547</v>
      </c>
    </row>
    <row r="952" spans="1:2" ht="23.25">
      <c r="A952" s="518" t="s">
        <v>2213</v>
      </c>
      <c r="B952" s="44" t="s">
        <v>774</v>
      </c>
    </row>
    <row r="953" spans="1:2" ht="23.25">
      <c r="A953" s="518" t="s">
        <v>2318</v>
      </c>
      <c r="B953" s="672" t="s">
        <v>1627</v>
      </c>
    </row>
    <row r="954" spans="1:2" ht="23.25">
      <c r="A954" s="518" t="s">
        <v>3281</v>
      </c>
      <c r="B954" s="691">
        <v>0.8</v>
      </c>
    </row>
    <row r="955" spans="1:2" ht="23.25">
      <c r="A955" s="518" t="s">
        <v>2319</v>
      </c>
      <c r="B955" s="672">
        <v>0.85</v>
      </c>
    </row>
    <row r="956" spans="1:2" ht="23.25">
      <c r="A956" s="518" t="s">
        <v>2320</v>
      </c>
      <c r="B956" s="672">
        <v>0.9</v>
      </c>
    </row>
    <row r="977" spans="1:2" ht="29.25">
      <c r="A977" s="1567" t="s">
        <v>1709</v>
      </c>
      <c r="B977" s="1567"/>
    </row>
    <row r="978" spans="1:2" ht="29.25">
      <c r="A978" s="1567" t="s">
        <v>3278</v>
      </c>
      <c r="B978" s="1567"/>
    </row>
    <row r="979" ht="12.75">
      <c r="B979" s="540"/>
    </row>
    <row r="980" spans="1:2" ht="23.25">
      <c r="A980" s="517" t="s">
        <v>1710</v>
      </c>
      <c r="B980" s="517" t="s">
        <v>1711</v>
      </c>
    </row>
    <row r="981" spans="1:2" ht="23.25">
      <c r="A981" s="518" t="s">
        <v>1712</v>
      </c>
      <c r="B981" s="658" t="s">
        <v>775</v>
      </c>
    </row>
    <row r="982" spans="1:2" ht="23.25">
      <c r="A982" s="518" t="s">
        <v>1779</v>
      </c>
      <c r="B982" s="515" t="s">
        <v>995</v>
      </c>
    </row>
    <row r="983" spans="1:2" ht="23.25">
      <c r="A983" s="518" t="s">
        <v>1714</v>
      </c>
      <c r="B983" s="515"/>
    </row>
    <row r="984" spans="1:2" ht="23.25">
      <c r="A984" s="518" t="s">
        <v>2198</v>
      </c>
      <c r="B984" s="515" t="s">
        <v>776</v>
      </c>
    </row>
    <row r="985" spans="1:2" ht="23.25">
      <c r="A985" s="518"/>
      <c r="B985" s="515" t="s">
        <v>1408</v>
      </c>
    </row>
    <row r="986" spans="1:2" ht="23.25">
      <c r="A986" s="518" t="s">
        <v>2199</v>
      </c>
      <c r="B986" s="659" t="s">
        <v>2200</v>
      </c>
    </row>
    <row r="987" spans="1:2" ht="23.25">
      <c r="A987" s="1718" t="s">
        <v>2201</v>
      </c>
      <c r="B987" s="522" t="s">
        <v>777</v>
      </c>
    </row>
    <row r="988" spans="1:2" ht="23.25">
      <c r="A988" s="1718"/>
      <c r="B988" s="522" t="s">
        <v>778</v>
      </c>
    </row>
    <row r="989" spans="1:2" ht="23.25">
      <c r="A989" s="518" t="s">
        <v>2204</v>
      </c>
      <c r="B989" s="515" t="s">
        <v>779</v>
      </c>
    </row>
    <row r="990" spans="1:2" ht="23.25">
      <c r="A990" s="518" t="s">
        <v>2206</v>
      </c>
      <c r="B990" s="515" t="s">
        <v>889</v>
      </c>
    </row>
    <row r="991" spans="1:2" ht="23.25">
      <c r="A991" s="518" t="s">
        <v>2208</v>
      </c>
      <c r="B991" s="501" t="s">
        <v>890</v>
      </c>
    </row>
    <row r="992" spans="1:2" ht="23.25">
      <c r="A992" s="518" t="s">
        <v>2210</v>
      </c>
      <c r="B992" s="501" t="s">
        <v>890</v>
      </c>
    </row>
    <row r="993" spans="1:2" ht="46.5">
      <c r="A993" s="518" t="s">
        <v>2212</v>
      </c>
      <c r="B993" s="501" t="s">
        <v>890</v>
      </c>
    </row>
    <row r="994" spans="1:2" ht="23.25">
      <c r="A994" s="518" t="s">
        <v>2213</v>
      </c>
      <c r="B994" s="501" t="s">
        <v>891</v>
      </c>
    </row>
    <row r="995" spans="1:2" ht="23.25">
      <c r="A995" s="518" t="s">
        <v>2318</v>
      </c>
      <c r="B995" s="663">
        <v>0.0043</v>
      </c>
    </row>
    <row r="996" spans="1:2" ht="23.25">
      <c r="A996" s="518" t="s">
        <v>3281</v>
      </c>
      <c r="B996" s="663">
        <v>0.004</v>
      </c>
    </row>
    <row r="997" spans="1:2" ht="23.25">
      <c r="A997" s="518" t="s">
        <v>2319</v>
      </c>
      <c r="B997" s="663">
        <v>0.004</v>
      </c>
    </row>
    <row r="998" spans="1:2" ht="23.25">
      <c r="A998" s="518" t="s">
        <v>2320</v>
      </c>
      <c r="B998" s="663">
        <v>0.004</v>
      </c>
    </row>
    <row r="1016" spans="1:2" ht="29.25">
      <c r="A1016" s="1567" t="s">
        <v>1709</v>
      </c>
      <c r="B1016" s="1567"/>
    </row>
    <row r="1017" spans="1:2" ht="29.25">
      <c r="A1017" s="1567" t="s">
        <v>3278</v>
      </c>
      <c r="B1017" s="1567"/>
    </row>
    <row r="1018" ht="12.75">
      <c r="B1018" s="540"/>
    </row>
    <row r="1019" spans="1:2" ht="23.25">
      <c r="A1019" s="517" t="s">
        <v>1710</v>
      </c>
      <c r="B1019" s="517" t="s">
        <v>1711</v>
      </c>
    </row>
    <row r="1020" spans="1:2" ht="23.25">
      <c r="A1020" s="518" t="s">
        <v>1712</v>
      </c>
      <c r="B1020" s="658" t="s">
        <v>892</v>
      </c>
    </row>
    <row r="1021" spans="1:2" ht="23.25">
      <c r="A1021" s="518" t="s">
        <v>1779</v>
      </c>
      <c r="B1021" s="515" t="s">
        <v>996</v>
      </c>
    </row>
    <row r="1022" spans="1:2" ht="23.25">
      <c r="A1022" s="518" t="s">
        <v>1714</v>
      </c>
      <c r="B1022" s="515"/>
    </row>
    <row r="1023" spans="1:2" ht="23.25">
      <c r="A1023" s="518"/>
      <c r="B1023" s="515"/>
    </row>
    <row r="1024" spans="1:2" ht="23.25">
      <c r="A1024" s="518"/>
      <c r="B1024" s="515"/>
    </row>
    <row r="1025" spans="1:2" ht="23.25">
      <c r="A1025" s="518"/>
      <c r="B1025" s="515"/>
    </row>
    <row r="1026" spans="1:2" ht="23.25">
      <c r="A1026" s="518" t="s">
        <v>2198</v>
      </c>
      <c r="B1026" s="515" t="s">
        <v>776</v>
      </c>
    </row>
    <row r="1027" spans="1:2" ht="23.25">
      <c r="A1027" s="518"/>
      <c r="B1027" s="515" t="s">
        <v>1408</v>
      </c>
    </row>
    <row r="1028" spans="1:2" ht="23.25">
      <c r="A1028" s="518" t="s">
        <v>2199</v>
      </c>
      <c r="B1028" s="659" t="s">
        <v>2200</v>
      </c>
    </row>
    <row r="1029" spans="1:2" ht="23.25">
      <c r="A1029" s="1718" t="s">
        <v>2201</v>
      </c>
      <c r="B1029" s="522"/>
    </row>
    <row r="1030" spans="1:2" ht="23.25">
      <c r="A1030" s="1718"/>
      <c r="B1030" s="522"/>
    </row>
    <row r="1031" spans="1:2" ht="23.25">
      <c r="A1031" s="518" t="s">
        <v>2204</v>
      </c>
      <c r="B1031" s="515"/>
    </row>
    <row r="1032" spans="1:2" ht="23.25">
      <c r="A1032" s="518" t="s">
        <v>2206</v>
      </c>
      <c r="B1032" s="501"/>
    </row>
    <row r="1033" spans="1:2" ht="23.25">
      <c r="A1033" s="518" t="s">
        <v>2208</v>
      </c>
      <c r="B1033" s="501"/>
    </row>
    <row r="1034" spans="1:2" ht="23.25">
      <c r="A1034" s="518" t="s">
        <v>2210</v>
      </c>
      <c r="B1034" s="501"/>
    </row>
    <row r="1035" spans="1:2" ht="46.5">
      <c r="A1035" s="518" t="s">
        <v>2212</v>
      </c>
      <c r="B1035" s="501"/>
    </row>
    <row r="1036" spans="1:2" ht="23.25">
      <c r="A1036" s="518" t="s">
        <v>2213</v>
      </c>
      <c r="B1036" s="501"/>
    </row>
    <row r="1037" spans="1:2" ht="23.25">
      <c r="A1037" s="518" t="s">
        <v>2318</v>
      </c>
      <c r="B1037" s="664"/>
    </row>
    <row r="1038" spans="1:2" ht="23.25">
      <c r="A1038" s="518" t="s">
        <v>3281</v>
      </c>
      <c r="B1038" s="664"/>
    </row>
    <row r="1039" spans="1:2" ht="23.25">
      <c r="A1039" s="518" t="s">
        <v>2319</v>
      </c>
      <c r="B1039" s="664"/>
    </row>
    <row r="1040" spans="1:2" ht="23.25">
      <c r="A1040" s="518" t="s">
        <v>2320</v>
      </c>
      <c r="B1040" s="664"/>
    </row>
    <row r="1054" spans="1:2" ht="29.25">
      <c r="A1054" s="1567" t="s">
        <v>1709</v>
      </c>
      <c r="B1054" s="1567"/>
    </row>
    <row r="1055" spans="1:2" ht="29.25">
      <c r="A1055" s="1567" t="s">
        <v>3278</v>
      </c>
      <c r="B1055" s="1567"/>
    </row>
    <row r="1056" ht="12.75">
      <c r="B1056" s="540"/>
    </row>
    <row r="1057" spans="1:2" ht="23.25">
      <c r="A1057" s="517" t="s">
        <v>1710</v>
      </c>
      <c r="B1057" s="517" t="s">
        <v>1711</v>
      </c>
    </row>
    <row r="1058" spans="1:2" ht="23.25">
      <c r="A1058" s="518" t="s">
        <v>1712</v>
      </c>
      <c r="B1058" s="658" t="s">
        <v>893</v>
      </c>
    </row>
    <row r="1059" spans="1:2" ht="23.25">
      <c r="A1059" s="518" t="s">
        <v>1779</v>
      </c>
      <c r="B1059" s="532" t="s">
        <v>997</v>
      </c>
    </row>
    <row r="1060" spans="1:2" ht="23.25">
      <c r="A1060" s="518" t="s">
        <v>1714</v>
      </c>
      <c r="B1060" s="515"/>
    </row>
    <row r="1061" spans="1:2" ht="23.25">
      <c r="A1061" s="518" t="s">
        <v>2198</v>
      </c>
      <c r="B1061" s="515" t="s">
        <v>776</v>
      </c>
    </row>
    <row r="1062" spans="1:2" ht="23.25">
      <c r="A1062" s="518"/>
      <c r="B1062" s="515" t="s">
        <v>1408</v>
      </c>
    </row>
    <row r="1063" spans="1:2" ht="23.25">
      <c r="A1063" s="518" t="s">
        <v>2199</v>
      </c>
      <c r="B1063" s="659" t="s">
        <v>2200</v>
      </c>
    </row>
    <row r="1064" spans="1:2" ht="23.25">
      <c r="A1064" s="1718" t="s">
        <v>2201</v>
      </c>
      <c r="B1064" s="522"/>
    </row>
    <row r="1065" spans="1:2" ht="23.25">
      <c r="A1065" s="1718"/>
      <c r="B1065" s="522"/>
    </row>
    <row r="1066" spans="1:2" ht="23.25">
      <c r="A1066" s="518" t="s">
        <v>2204</v>
      </c>
      <c r="B1066" s="515"/>
    </row>
    <row r="1067" spans="1:2" ht="23.25">
      <c r="A1067" s="518" t="s">
        <v>2206</v>
      </c>
      <c r="B1067" s="501"/>
    </row>
    <row r="1068" spans="1:2" ht="23.25">
      <c r="A1068" s="518" t="s">
        <v>2208</v>
      </c>
      <c r="B1068" s="501"/>
    </row>
    <row r="1069" spans="1:2" ht="23.25">
      <c r="A1069" s="518" t="s">
        <v>2210</v>
      </c>
      <c r="B1069" s="501"/>
    </row>
    <row r="1070" spans="1:2" ht="46.5">
      <c r="A1070" s="518" t="s">
        <v>2212</v>
      </c>
      <c r="B1070" s="501"/>
    </row>
    <row r="1071" spans="1:2" ht="23.25">
      <c r="A1071" s="518" t="s">
        <v>2213</v>
      </c>
      <c r="B1071" s="501"/>
    </row>
    <row r="1072" spans="1:2" ht="23.25">
      <c r="A1072" s="518" t="s">
        <v>2318</v>
      </c>
      <c r="B1072" s="664"/>
    </row>
    <row r="1073" spans="1:2" ht="23.25">
      <c r="A1073" s="518" t="s">
        <v>3281</v>
      </c>
      <c r="B1073" s="664"/>
    </row>
    <row r="1074" spans="1:2" ht="23.25">
      <c r="A1074" s="518" t="s">
        <v>2319</v>
      </c>
      <c r="B1074" s="664"/>
    </row>
    <row r="1075" spans="1:2" ht="23.25">
      <c r="A1075" s="518" t="s">
        <v>2320</v>
      </c>
      <c r="B1075" s="664"/>
    </row>
    <row r="1094" spans="1:2" ht="29.25">
      <c r="A1094" s="1567" t="s">
        <v>1709</v>
      </c>
      <c r="B1094" s="1567"/>
    </row>
    <row r="1095" spans="1:2" ht="29.25">
      <c r="A1095" s="1567" t="s">
        <v>3278</v>
      </c>
      <c r="B1095" s="1567"/>
    </row>
    <row r="1096" ht="12.75">
      <c r="B1096" s="540"/>
    </row>
    <row r="1097" spans="1:2" ht="23.25">
      <c r="A1097" s="517" t="s">
        <v>1710</v>
      </c>
      <c r="B1097" s="517" t="s">
        <v>1711</v>
      </c>
    </row>
    <row r="1098" spans="1:2" ht="23.25">
      <c r="A1098" s="518" t="s">
        <v>1712</v>
      </c>
      <c r="B1098" s="658" t="s">
        <v>275</v>
      </c>
    </row>
    <row r="1099" spans="1:2" ht="23.25">
      <c r="A1099" s="518" t="s">
        <v>1779</v>
      </c>
      <c r="B1099" s="518" t="s">
        <v>998</v>
      </c>
    </row>
    <row r="1100" spans="1:2" ht="24">
      <c r="A1100" s="518" t="s">
        <v>1714</v>
      </c>
      <c r="B1100" s="692" t="s">
        <v>276</v>
      </c>
    </row>
    <row r="1101" spans="1:2" ht="23.25">
      <c r="A1101" s="518" t="s">
        <v>2198</v>
      </c>
      <c r="B1101" s="515" t="s">
        <v>776</v>
      </c>
    </row>
    <row r="1102" spans="1:2" ht="23.25">
      <c r="A1102" s="518"/>
      <c r="B1102" s="515" t="s">
        <v>1408</v>
      </c>
    </row>
    <row r="1103" spans="1:2" ht="23.25">
      <c r="A1103" s="518" t="s">
        <v>2199</v>
      </c>
      <c r="B1103" s="659" t="s">
        <v>2200</v>
      </c>
    </row>
    <row r="1104" spans="1:2" ht="46.5">
      <c r="A1104" s="1718" t="s">
        <v>2201</v>
      </c>
      <c r="B1104" s="522" t="s">
        <v>277</v>
      </c>
    </row>
    <row r="1105" spans="1:2" ht="23.25">
      <c r="A1105" s="1718"/>
      <c r="B1105" s="522" t="s">
        <v>278</v>
      </c>
    </row>
    <row r="1106" spans="1:2" ht="24">
      <c r="A1106" s="518" t="s">
        <v>2204</v>
      </c>
      <c r="B1106" s="692" t="s">
        <v>279</v>
      </c>
    </row>
    <row r="1107" spans="1:2" ht="24">
      <c r="A1107" s="518" t="s">
        <v>2206</v>
      </c>
      <c r="B1107" s="692" t="s">
        <v>280</v>
      </c>
    </row>
    <row r="1108" spans="1:2" ht="24">
      <c r="A1108" s="518" t="s">
        <v>2208</v>
      </c>
      <c r="B1108" s="692" t="s">
        <v>281</v>
      </c>
    </row>
    <row r="1109" spans="1:2" ht="23.25">
      <c r="A1109" s="518" t="s">
        <v>2210</v>
      </c>
      <c r="B1109" s="36" t="s">
        <v>282</v>
      </c>
    </row>
    <row r="1110" spans="1:2" ht="46.5">
      <c r="A1110" s="518" t="s">
        <v>2212</v>
      </c>
      <c r="B1110" s="692" t="s">
        <v>282</v>
      </c>
    </row>
    <row r="1111" spans="1:2" ht="24">
      <c r="A1111" s="518" t="s">
        <v>2213</v>
      </c>
      <c r="B1111" s="692" t="s">
        <v>283</v>
      </c>
    </row>
    <row r="1112" spans="1:2" ht="24">
      <c r="A1112" s="518" t="s">
        <v>2318</v>
      </c>
      <c r="B1112" s="693">
        <v>4.8</v>
      </c>
    </row>
    <row r="1113" spans="1:2" ht="24">
      <c r="A1113" s="518" t="s">
        <v>3281</v>
      </c>
      <c r="B1113" s="693">
        <v>4</v>
      </c>
    </row>
    <row r="1114" spans="1:2" ht="24">
      <c r="A1114" s="518" t="s">
        <v>2319</v>
      </c>
      <c r="B1114" s="693">
        <v>3.5</v>
      </c>
    </row>
    <row r="1115" spans="1:2" ht="24">
      <c r="A1115" s="518" t="s">
        <v>2320</v>
      </c>
      <c r="B1115" s="693">
        <v>3</v>
      </c>
    </row>
    <row r="1134" spans="1:2" ht="29.25">
      <c r="A1134" s="1567" t="s">
        <v>1709</v>
      </c>
      <c r="B1134" s="1567"/>
    </row>
    <row r="1135" spans="1:2" ht="29.25">
      <c r="A1135" s="1567" t="s">
        <v>3278</v>
      </c>
      <c r="B1135" s="1567"/>
    </row>
    <row r="1136" ht="12.75">
      <c r="B1136" s="540"/>
    </row>
    <row r="1137" spans="1:2" ht="23.25">
      <c r="A1137" s="517" t="s">
        <v>1710</v>
      </c>
      <c r="B1137" s="517" t="s">
        <v>1711</v>
      </c>
    </row>
    <row r="1138" spans="1:2" ht="23.25">
      <c r="A1138" s="518" t="s">
        <v>1712</v>
      </c>
      <c r="B1138" s="658" t="s">
        <v>284</v>
      </c>
    </row>
    <row r="1139" spans="1:2" ht="23.25">
      <c r="A1139" s="518" t="s">
        <v>1779</v>
      </c>
      <c r="B1139" s="515" t="s">
        <v>1001</v>
      </c>
    </row>
    <row r="1140" spans="1:2" ht="23.25">
      <c r="A1140" s="518" t="s">
        <v>1714</v>
      </c>
      <c r="B1140" s="44" t="s">
        <v>285</v>
      </c>
    </row>
    <row r="1141" spans="1:2" ht="23.25">
      <c r="A1141" s="518" t="s">
        <v>2198</v>
      </c>
      <c r="B1141" s="515" t="s">
        <v>776</v>
      </c>
    </row>
    <row r="1142" spans="1:2" ht="23.25">
      <c r="A1142" s="518"/>
      <c r="B1142" s="515" t="s">
        <v>1408</v>
      </c>
    </row>
    <row r="1143" spans="1:2" ht="23.25">
      <c r="A1143" s="518" t="s">
        <v>2199</v>
      </c>
      <c r="B1143" s="659" t="s">
        <v>2200</v>
      </c>
    </row>
    <row r="1144" spans="1:2" ht="23.25">
      <c r="A1144" s="1718" t="s">
        <v>2201</v>
      </c>
      <c r="B1144" s="522" t="s">
        <v>286</v>
      </c>
    </row>
    <row r="1145" spans="1:2" ht="23.25">
      <c r="A1145" s="1718"/>
      <c r="B1145" s="522" t="s">
        <v>287</v>
      </c>
    </row>
    <row r="1146" spans="1:2" ht="23.25">
      <c r="A1146" s="518" t="s">
        <v>2204</v>
      </c>
      <c r="B1146" s="44" t="s">
        <v>288</v>
      </c>
    </row>
    <row r="1147" spans="1:2" ht="23.25">
      <c r="A1147" s="518" t="s">
        <v>2206</v>
      </c>
      <c r="B1147" s="44" t="s">
        <v>752</v>
      </c>
    </row>
    <row r="1148" spans="1:2" ht="23.25">
      <c r="A1148" s="518" t="s">
        <v>2208</v>
      </c>
      <c r="B1148" s="44" t="s">
        <v>752</v>
      </c>
    </row>
    <row r="1149" spans="1:2" ht="23.25">
      <c r="A1149" s="518" t="s">
        <v>2210</v>
      </c>
      <c r="B1149" s="44" t="s">
        <v>237</v>
      </c>
    </row>
    <row r="1150" spans="1:2" ht="46.5">
      <c r="A1150" s="518" t="s">
        <v>2212</v>
      </c>
      <c r="B1150" s="44" t="s">
        <v>752</v>
      </c>
    </row>
    <row r="1151" spans="1:2" ht="23.25">
      <c r="A1151" s="518" t="s">
        <v>2213</v>
      </c>
      <c r="B1151" s="44" t="s">
        <v>289</v>
      </c>
    </row>
    <row r="1152" spans="1:2" ht="23.25">
      <c r="A1152" s="518" t="s">
        <v>2318</v>
      </c>
      <c r="B1152" s="501">
        <v>36.7</v>
      </c>
    </row>
    <row r="1153" spans="1:2" ht="23.25">
      <c r="A1153" s="518" t="s">
        <v>3281</v>
      </c>
      <c r="B1153" s="501">
        <v>40</v>
      </c>
    </row>
    <row r="1154" spans="1:2" ht="23.25">
      <c r="A1154" s="518" t="s">
        <v>2319</v>
      </c>
      <c r="B1154" s="501">
        <v>42</v>
      </c>
    </row>
    <row r="1155" spans="1:2" ht="23.25">
      <c r="A1155" s="518" t="s">
        <v>2320</v>
      </c>
      <c r="B1155" s="501">
        <v>44</v>
      </c>
    </row>
    <row r="1173" spans="1:2" ht="29.25">
      <c r="A1173" s="1567" t="s">
        <v>1709</v>
      </c>
      <c r="B1173" s="1567"/>
    </row>
    <row r="1174" spans="1:2" ht="29.25">
      <c r="A1174" s="1567" t="s">
        <v>3278</v>
      </c>
      <c r="B1174" s="1567"/>
    </row>
    <row r="1175" ht="12.75">
      <c r="B1175" s="540"/>
    </row>
    <row r="1176" spans="1:2" ht="23.25">
      <c r="A1176" s="517" t="s">
        <v>1710</v>
      </c>
      <c r="B1176" s="517" t="s">
        <v>1711</v>
      </c>
    </row>
    <row r="1177" spans="1:2" ht="23.25">
      <c r="A1177" s="518" t="s">
        <v>1712</v>
      </c>
      <c r="B1177" s="658" t="s">
        <v>290</v>
      </c>
    </row>
    <row r="1178" spans="1:2" ht="23.25">
      <c r="A1178" s="518" t="s">
        <v>1779</v>
      </c>
      <c r="B1178" s="515" t="s">
        <v>1002</v>
      </c>
    </row>
    <row r="1179" spans="1:2" ht="23.25">
      <c r="A1179" s="518" t="s">
        <v>1714</v>
      </c>
      <c r="B1179" s="44" t="s">
        <v>291</v>
      </c>
    </row>
    <row r="1180" spans="1:2" ht="23.25">
      <c r="A1180" s="518" t="s">
        <v>2198</v>
      </c>
      <c r="B1180" s="515" t="s">
        <v>776</v>
      </c>
    </row>
    <row r="1181" spans="1:2" ht="23.25">
      <c r="A1181" s="518"/>
      <c r="B1181" s="515" t="s">
        <v>1408</v>
      </c>
    </row>
    <row r="1182" spans="1:2" ht="23.25">
      <c r="A1182" s="518" t="s">
        <v>2199</v>
      </c>
      <c r="B1182" s="659" t="s">
        <v>2200</v>
      </c>
    </row>
    <row r="1183" spans="1:2" ht="23.25">
      <c r="A1183" s="1718" t="s">
        <v>2201</v>
      </c>
      <c r="B1183" s="522" t="s">
        <v>292</v>
      </c>
    </row>
    <row r="1184" spans="1:2" ht="23.25">
      <c r="A1184" s="1718"/>
      <c r="B1184" s="522" t="s">
        <v>293</v>
      </c>
    </row>
    <row r="1185" spans="1:2" ht="23.25">
      <c r="A1185" s="518" t="s">
        <v>2204</v>
      </c>
      <c r="B1185" s="44" t="s">
        <v>288</v>
      </c>
    </row>
    <row r="1186" spans="1:2" ht="23.25">
      <c r="A1186" s="518" t="s">
        <v>2206</v>
      </c>
      <c r="B1186" s="44" t="s">
        <v>752</v>
      </c>
    </row>
    <row r="1187" spans="1:2" ht="23.25">
      <c r="A1187" s="518" t="s">
        <v>2208</v>
      </c>
      <c r="B1187" s="44" t="s">
        <v>752</v>
      </c>
    </row>
    <row r="1188" spans="1:2" ht="23.25">
      <c r="A1188" s="518" t="s">
        <v>2210</v>
      </c>
      <c r="B1188" s="44" t="s">
        <v>237</v>
      </c>
    </row>
    <row r="1189" spans="1:2" ht="46.5">
      <c r="A1189" s="518" t="s">
        <v>2212</v>
      </c>
      <c r="B1189" s="44" t="s">
        <v>752</v>
      </c>
    </row>
    <row r="1190" spans="1:2" ht="23.25">
      <c r="A1190" s="518" t="s">
        <v>2213</v>
      </c>
      <c r="B1190" s="44" t="s">
        <v>289</v>
      </c>
    </row>
    <row r="1191" spans="1:2" ht="23.25">
      <c r="A1191" s="518" t="s">
        <v>2318</v>
      </c>
      <c r="B1191" s="501">
        <v>49.5</v>
      </c>
    </row>
    <row r="1192" spans="1:2" ht="23.25">
      <c r="A1192" s="518" t="s">
        <v>3281</v>
      </c>
      <c r="B1192" s="501">
        <v>50</v>
      </c>
    </row>
    <row r="1193" spans="1:2" ht="23.25">
      <c r="A1193" s="518" t="s">
        <v>2319</v>
      </c>
      <c r="B1193" s="501">
        <v>52</v>
      </c>
    </row>
    <row r="1194" spans="1:2" ht="23.25">
      <c r="A1194" s="518" t="s">
        <v>2320</v>
      </c>
      <c r="B1194" s="501">
        <v>54</v>
      </c>
    </row>
    <row r="1214" spans="1:2" ht="29.25">
      <c r="A1214" s="1567" t="s">
        <v>1709</v>
      </c>
      <c r="B1214" s="1567"/>
    </row>
    <row r="1215" spans="1:2" ht="29.25">
      <c r="A1215" s="1567" t="s">
        <v>3278</v>
      </c>
      <c r="B1215" s="1567"/>
    </row>
    <row r="1216" ht="12.75">
      <c r="B1216" s="540"/>
    </row>
    <row r="1217" spans="1:2" ht="23.25">
      <c r="A1217" s="517" t="s">
        <v>1710</v>
      </c>
      <c r="B1217" s="517" t="s">
        <v>1711</v>
      </c>
    </row>
    <row r="1218" spans="1:2" ht="23.25">
      <c r="A1218" s="518" t="s">
        <v>1712</v>
      </c>
      <c r="B1218" s="658" t="s">
        <v>294</v>
      </c>
    </row>
    <row r="1219" spans="1:2" ht="23.25">
      <c r="A1219" s="518" t="s">
        <v>1779</v>
      </c>
      <c r="B1219" s="515" t="s">
        <v>295</v>
      </c>
    </row>
    <row r="1220" spans="1:2" ht="23.25">
      <c r="A1220" s="518"/>
      <c r="B1220" s="515" t="s">
        <v>296</v>
      </c>
    </row>
    <row r="1221" spans="1:2" ht="23.25">
      <c r="A1221" s="518" t="s">
        <v>1714</v>
      </c>
      <c r="B1221" s="515"/>
    </row>
    <row r="1222" spans="1:2" ht="23.25">
      <c r="A1222" s="518" t="s">
        <v>2198</v>
      </c>
      <c r="B1222" s="515" t="s">
        <v>2899</v>
      </c>
    </row>
    <row r="1223" spans="1:2" ht="23.25">
      <c r="A1223" s="518" t="s">
        <v>2199</v>
      </c>
      <c r="B1223" s="659" t="s">
        <v>2200</v>
      </c>
    </row>
    <row r="1224" spans="1:2" ht="23.25">
      <c r="A1224" s="1718" t="s">
        <v>2201</v>
      </c>
      <c r="B1224" s="522"/>
    </row>
    <row r="1225" spans="1:2" ht="23.25">
      <c r="A1225" s="1718"/>
      <c r="B1225" s="522"/>
    </row>
    <row r="1226" spans="1:2" ht="23.25">
      <c r="A1226" s="518" t="s">
        <v>2204</v>
      </c>
      <c r="B1226" s="515"/>
    </row>
    <row r="1227" spans="1:2" ht="23.25">
      <c r="A1227" s="518" t="s">
        <v>2206</v>
      </c>
      <c r="B1227" s="501"/>
    </row>
    <row r="1228" spans="1:2" ht="23.25">
      <c r="A1228" s="518" t="s">
        <v>2208</v>
      </c>
      <c r="B1228" s="501"/>
    </row>
    <row r="1229" spans="1:2" ht="23.25">
      <c r="A1229" s="518" t="s">
        <v>2210</v>
      </c>
      <c r="B1229" s="501"/>
    </row>
    <row r="1230" spans="1:2" ht="46.5">
      <c r="A1230" s="518" t="s">
        <v>2212</v>
      </c>
      <c r="B1230" s="501"/>
    </row>
    <row r="1231" spans="1:2" ht="23.25">
      <c r="A1231" s="518" t="s">
        <v>2213</v>
      </c>
      <c r="B1231" s="501"/>
    </row>
    <row r="1232" spans="1:2" ht="23.25">
      <c r="A1232" s="518" t="s">
        <v>2318</v>
      </c>
      <c r="B1232" s="664"/>
    </row>
    <row r="1233" spans="1:2" ht="23.25">
      <c r="A1233" s="518" t="s">
        <v>3281</v>
      </c>
      <c r="B1233" s="664"/>
    </row>
    <row r="1234" spans="1:2" ht="23.25">
      <c r="A1234" s="518" t="s">
        <v>2319</v>
      </c>
      <c r="B1234" s="664"/>
    </row>
    <row r="1235" spans="1:2" ht="23.25">
      <c r="A1235" s="518" t="s">
        <v>2320</v>
      </c>
      <c r="B1235" s="664"/>
    </row>
    <row r="1253" spans="1:2" ht="29.25">
      <c r="A1253" s="1567" t="s">
        <v>1709</v>
      </c>
      <c r="B1253" s="1567"/>
    </row>
    <row r="1254" spans="1:2" ht="29.25">
      <c r="A1254" s="1567" t="s">
        <v>3278</v>
      </c>
      <c r="B1254" s="1567"/>
    </row>
    <row r="1255" ht="12.75">
      <c r="B1255" s="540"/>
    </row>
    <row r="1256" spans="1:2" ht="23.25">
      <c r="A1256" s="517" t="s">
        <v>1710</v>
      </c>
      <c r="B1256" s="517" t="s">
        <v>1711</v>
      </c>
    </row>
    <row r="1257" spans="1:2" ht="23.25">
      <c r="A1257" s="518" t="s">
        <v>1712</v>
      </c>
      <c r="B1257" s="658" t="s">
        <v>297</v>
      </c>
    </row>
    <row r="1258" spans="1:2" ht="23.25">
      <c r="A1258" s="518" t="s">
        <v>1779</v>
      </c>
      <c r="B1258" s="515" t="s">
        <v>2904</v>
      </c>
    </row>
    <row r="1259" spans="1:2" ht="23.25">
      <c r="A1259" s="518" t="s">
        <v>1714</v>
      </c>
      <c r="B1259" s="44" t="s">
        <v>298</v>
      </c>
    </row>
    <row r="1260" spans="1:2" ht="23.25">
      <c r="A1260" s="518"/>
      <c r="B1260" s="44" t="s">
        <v>299</v>
      </c>
    </row>
    <row r="1261" spans="1:2" ht="23.25">
      <c r="A1261" s="518"/>
      <c r="B1261" s="44" t="s">
        <v>300</v>
      </c>
    </row>
    <row r="1262" spans="1:2" ht="23.25">
      <c r="A1262" s="518" t="s">
        <v>2198</v>
      </c>
      <c r="B1262" s="515" t="s">
        <v>301</v>
      </c>
    </row>
    <row r="1263" spans="1:2" ht="23.25">
      <c r="A1263" s="518"/>
      <c r="B1263" s="515" t="s">
        <v>302</v>
      </c>
    </row>
    <row r="1264" spans="1:2" ht="23.25">
      <c r="A1264" s="518" t="s">
        <v>2199</v>
      </c>
      <c r="B1264" s="659" t="s">
        <v>2200</v>
      </c>
    </row>
    <row r="1265" spans="1:2" ht="23.25">
      <c r="A1265" s="1719" t="s">
        <v>2201</v>
      </c>
      <c r="B1265" s="467" t="s">
        <v>303</v>
      </c>
    </row>
    <row r="1266" spans="1:2" ht="23.25">
      <c r="A1266" s="1719"/>
      <c r="B1266" s="467" t="s">
        <v>304</v>
      </c>
    </row>
    <row r="1267" spans="1:2" ht="23.25">
      <c r="A1267" s="694" t="s">
        <v>2204</v>
      </c>
      <c r="B1267" s="515" t="s">
        <v>305</v>
      </c>
    </row>
    <row r="1268" spans="1:2" ht="23.25">
      <c r="A1268" s="694" t="s">
        <v>2206</v>
      </c>
      <c r="B1268" s="515" t="s">
        <v>306</v>
      </c>
    </row>
    <row r="1269" spans="1:2" ht="23.25">
      <c r="A1269" s="694" t="s">
        <v>2208</v>
      </c>
      <c r="B1269" s="515" t="s">
        <v>306</v>
      </c>
    </row>
    <row r="1270" spans="1:2" ht="23.25">
      <c r="A1270" s="694" t="s">
        <v>2210</v>
      </c>
      <c r="B1270" s="515" t="s">
        <v>159</v>
      </c>
    </row>
    <row r="1271" spans="1:2" ht="46.5">
      <c r="A1271" s="694" t="s">
        <v>2212</v>
      </c>
      <c r="B1271" s="515" t="s">
        <v>306</v>
      </c>
    </row>
    <row r="1272" spans="1:2" ht="23.25">
      <c r="A1272" s="694" t="s">
        <v>2213</v>
      </c>
      <c r="B1272" s="515" t="s">
        <v>307</v>
      </c>
    </row>
    <row r="1273" spans="1:2" ht="23.25">
      <c r="A1273" s="694" t="s">
        <v>2318</v>
      </c>
      <c r="B1273" s="664">
        <v>0.789</v>
      </c>
    </row>
    <row r="1274" spans="1:2" ht="23.25">
      <c r="A1274" s="694" t="s">
        <v>3281</v>
      </c>
      <c r="B1274" s="695">
        <v>0.9</v>
      </c>
    </row>
    <row r="1275" spans="1:2" ht="23.25">
      <c r="A1275" s="694" t="s">
        <v>2319</v>
      </c>
      <c r="B1275" s="695">
        <v>0.95</v>
      </c>
    </row>
    <row r="1276" spans="1:2" ht="23.25">
      <c r="A1276" s="694" t="s">
        <v>2320</v>
      </c>
      <c r="B1276" s="695">
        <v>1</v>
      </c>
    </row>
    <row r="1291" spans="1:2" ht="29.25">
      <c r="A1291" s="1567" t="s">
        <v>1709</v>
      </c>
      <c r="B1291" s="1567"/>
    </row>
    <row r="1292" spans="1:2" ht="29.25">
      <c r="A1292" s="1567" t="s">
        <v>3278</v>
      </c>
      <c r="B1292" s="1567"/>
    </row>
    <row r="1293" ht="12.75">
      <c r="B1293" s="540"/>
    </row>
    <row r="1294" spans="1:2" ht="23.25">
      <c r="A1294" s="517" t="s">
        <v>1710</v>
      </c>
      <c r="B1294" s="517" t="s">
        <v>1711</v>
      </c>
    </row>
    <row r="1295" spans="1:2" ht="23.25">
      <c r="A1295" s="518" t="s">
        <v>1712</v>
      </c>
      <c r="B1295" s="658" t="s">
        <v>308</v>
      </c>
    </row>
    <row r="1296" spans="1:2" ht="23.25">
      <c r="A1296" s="518" t="s">
        <v>1779</v>
      </c>
      <c r="B1296" s="518" t="s">
        <v>309</v>
      </c>
    </row>
    <row r="1297" spans="1:2" ht="23.25">
      <c r="A1297" s="518" t="s">
        <v>1714</v>
      </c>
      <c r="B1297" s="515"/>
    </row>
    <row r="1298" spans="1:2" ht="23.25">
      <c r="A1298" s="518" t="s">
        <v>2198</v>
      </c>
      <c r="B1298" s="515" t="s">
        <v>301</v>
      </c>
    </row>
    <row r="1299" spans="1:2" ht="23.25">
      <c r="A1299" s="518"/>
      <c r="B1299" s="515" t="s">
        <v>302</v>
      </c>
    </row>
    <row r="1300" spans="1:2" ht="23.25">
      <c r="A1300" s="518" t="s">
        <v>2199</v>
      </c>
      <c r="B1300" s="659" t="s">
        <v>2200</v>
      </c>
    </row>
    <row r="1301" spans="1:2" ht="23.25">
      <c r="A1301" s="1718" t="s">
        <v>2201</v>
      </c>
      <c r="B1301" s="522"/>
    </row>
    <row r="1302" spans="1:2" ht="23.25">
      <c r="A1302" s="1718"/>
      <c r="B1302" s="522"/>
    </row>
    <row r="1303" spans="1:2" ht="23.25">
      <c r="A1303" s="518" t="s">
        <v>2204</v>
      </c>
      <c r="B1303" s="515"/>
    </row>
    <row r="1304" spans="1:2" ht="23.25">
      <c r="A1304" s="518" t="s">
        <v>2206</v>
      </c>
      <c r="B1304" s="501"/>
    </row>
    <row r="1305" spans="1:2" ht="23.25">
      <c r="A1305" s="518" t="s">
        <v>2208</v>
      </c>
      <c r="B1305" s="501"/>
    </row>
    <row r="1306" spans="1:2" ht="23.25">
      <c r="A1306" s="518" t="s">
        <v>2210</v>
      </c>
      <c r="B1306" s="501"/>
    </row>
    <row r="1307" spans="1:2" ht="46.5">
      <c r="A1307" s="518" t="s">
        <v>2212</v>
      </c>
      <c r="B1307" s="501"/>
    </row>
    <row r="1308" spans="1:2" ht="23.25">
      <c r="A1308" s="518" t="s">
        <v>2213</v>
      </c>
      <c r="B1308" s="501"/>
    </row>
    <row r="1309" spans="1:2" ht="23.25">
      <c r="A1309" s="518" t="s">
        <v>2318</v>
      </c>
      <c r="B1309" s="664"/>
    </row>
    <row r="1310" spans="1:2" ht="23.25">
      <c r="A1310" s="518" t="s">
        <v>3281</v>
      </c>
      <c r="B1310" s="664"/>
    </row>
    <row r="1311" spans="1:2" ht="23.25">
      <c r="A1311" s="518" t="s">
        <v>2319</v>
      </c>
      <c r="B1311" s="664"/>
    </row>
    <row r="1312" spans="1:2" ht="23.25">
      <c r="A1312" s="518" t="s">
        <v>2320</v>
      </c>
      <c r="B1312" s="664"/>
    </row>
    <row r="1330" spans="1:2" ht="29.25">
      <c r="A1330" s="1567" t="s">
        <v>1709</v>
      </c>
      <c r="B1330" s="1567"/>
    </row>
    <row r="1331" spans="1:2" ht="29.25">
      <c r="A1331" s="1567" t="s">
        <v>3278</v>
      </c>
      <c r="B1331" s="1567"/>
    </row>
    <row r="1332" ht="12.75">
      <c r="B1332" s="540"/>
    </row>
    <row r="1333" spans="1:2" ht="23.25">
      <c r="A1333" s="517" t="s">
        <v>1710</v>
      </c>
      <c r="B1333" s="517" t="s">
        <v>1711</v>
      </c>
    </row>
    <row r="1334" spans="1:2" ht="23.25">
      <c r="A1334" s="518" t="s">
        <v>1712</v>
      </c>
      <c r="B1334" s="658" t="s">
        <v>310</v>
      </c>
    </row>
    <row r="1335" spans="1:2" ht="23.25">
      <c r="A1335" s="518" t="s">
        <v>1779</v>
      </c>
      <c r="B1335" s="515" t="s">
        <v>2908</v>
      </c>
    </row>
    <row r="1336" spans="1:2" ht="23.25">
      <c r="A1336" s="518" t="s">
        <v>1714</v>
      </c>
      <c r="B1336" s="515"/>
    </row>
    <row r="1337" spans="1:2" ht="23.25">
      <c r="A1337" s="518" t="s">
        <v>2198</v>
      </c>
      <c r="B1337" s="515" t="s">
        <v>301</v>
      </c>
    </row>
    <row r="1338" spans="1:2" ht="23.25">
      <c r="A1338" s="518"/>
      <c r="B1338" s="515" t="s">
        <v>302</v>
      </c>
    </row>
    <row r="1339" spans="1:2" ht="23.25">
      <c r="A1339" s="518" t="s">
        <v>2199</v>
      </c>
      <c r="B1339" s="659" t="s">
        <v>2200</v>
      </c>
    </row>
    <row r="1340" spans="1:2" ht="23.25">
      <c r="A1340" s="1718" t="s">
        <v>2201</v>
      </c>
      <c r="B1340" s="522"/>
    </row>
    <row r="1341" spans="1:2" ht="23.25">
      <c r="A1341" s="1718"/>
      <c r="B1341" s="522"/>
    </row>
    <row r="1342" spans="1:2" ht="23.25">
      <c r="A1342" s="518" t="s">
        <v>2204</v>
      </c>
      <c r="B1342" s="515"/>
    </row>
    <row r="1343" spans="1:2" ht="23.25">
      <c r="A1343" s="518" t="s">
        <v>2206</v>
      </c>
      <c r="B1343" s="501"/>
    </row>
    <row r="1344" spans="1:2" ht="23.25">
      <c r="A1344" s="518" t="s">
        <v>2208</v>
      </c>
      <c r="B1344" s="501"/>
    </row>
    <row r="1345" spans="1:2" ht="23.25">
      <c r="A1345" s="518" t="s">
        <v>2210</v>
      </c>
      <c r="B1345" s="501"/>
    </row>
    <row r="1346" spans="1:2" ht="46.5">
      <c r="A1346" s="518" t="s">
        <v>2212</v>
      </c>
      <c r="B1346" s="501"/>
    </row>
    <row r="1347" spans="1:2" ht="23.25">
      <c r="A1347" s="518" t="s">
        <v>2213</v>
      </c>
      <c r="B1347" s="501"/>
    </row>
    <row r="1348" spans="1:2" ht="23.25">
      <c r="A1348" s="518" t="s">
        <v>2318</v>
      </c>
      <c r="B1348" s="664"/>
    </row>
    <row r="1349" spans="1:2" ht="23.25">
      <c r="A1349" s="518" t="s">
        <v>3281</v>
      </c>
      <c r="B1349" s="664"/>
    </row>
    <row r="1350" spans="1:2" ht="23.25">
      <c r="A1350" s="518" t="s">
        <v>2319</v>
      </c>
      <c r="B1350" s="664"/>
    </row>
    <row r="1351" spans="1:2" ht="23.25">
      <c r="A1351" s="518" t="s">
        <v>2320</v>
      </c>
      <c r="B1351" s="664"/>
    </row>
    <row r="1369" spans="1:2" ht="29.25">
      <c r="A1369" s="1567" t="s">
        <v>1709</v>
      </c>
      <c r="B1369" s="1567"/>
    </row>
    <row r="1370" spans="1:2" ht="29.25">
      <c r="A1370" s="1567" t="s">
        <v>3278</v>
      </c>
      <c r="B1370" s="1567"/>
    </row>
    <row r="1371" ht="12.75">
      <c r="B1371" s="540"/>
    </row>
    <row r="1372" spans="1:2" ht="23.25">
      <c r="A1372" s="517" t="s">
        <v>1710</v>
      </c>
      <c r="B1372" s="517" t="s">
        <v>1711</v>
      </c>
    </row>
    <row r="1373" spans="1:2" ht="23.25">
      <c r="A1373" s="518" t="s">
        <v>1712</v>
      </c>
      <c r="B1373" s="658" t="s">
        <v>311</v>
      </c>
    </row>
    <row r="1374" spans="1:2" ht="23.25">
      <c r="A1374" s="518" t="s">
        <v>1779</v>
      </c>
      <c r="B1374" s="515" t="s">
        <v>2911</v>
      </c>
    </row>
    <row r="1375" spans="1:2" ht="23.25">
      <c r="A1375" s="518" t="s">
        <v>1714</v>
      </c>
      <c r="B1375" s="515"/>
    </row>
    <row r="1376" spans="1:2" ht="23.25">
      <c r="A1376" s="518" t="s">
        <v>2198</v>
      </c>
      <c r="B1376" s="515" t="s">
        <v>2910</v>
      </c>
    </row>
    <row r="1377" spans="1:2" ht="23.25">
      <c r="A1377" s="518" t="s">
        <v>2199</v>
      </c>
      <c r="B1377" s="659" t="s">
        <v>154</v>
      </c>
    </row>
    <row r="1378" spans="1:2" ht="23.25">
      <c r="A1378" s="1718" t="s">
        <v>2201</v>
      </c>
      <c r="B1378" s="522"/>
    </row>
    <row r="1379" spans="1:2" ht="23.25">
      <c r="A1379" s="1718"/>
      <c r="B1379" s="522"/>
    </row>
    <row r="1380" spans="1:2" ht="23.25">
      <c r="A1380" s="518" t="s">
        <v>2204</v>
      </c>
      <c r="B1380" s="515"/>
    </row>
    <row r="1381" spans="1:2" ht="23.25">
      <c r="A1381" s="518" t="s">
        <v>2206</v>
      </c>
      <c r="B1381" s="501"/>
    </row>
    <row r="1382" spans="1:2" ht="23.25">
      <c r="A1382" s="518" t="s">
        <v>2208</v>
      </c>
      <c r="B1382" s="501"/>
    </row>
    <row r="1383" spans="1:2" ht="23.25">
      <c r="A1383" s="518" t="s">
        <v>2210</v>
      </c>
      <c r="B1383" s="501"/>
    </row>
    <row r="1384" spans="1:2" ht="46.5">
      <c r="A1384" s="518" t="s">
        <v>2212</v>
      </c>
      <c r="B1384" s="501"/>
    </row>
    <row r="1385" spans="1:2" ht="23.25">
      <c r="A1385" s="518" t="s">
        <v>2213</v>
      </c>
      <c r="B1385" s="501"/>
    </row>
    <row r="1386" spans="1:2" ht="23.25">
      <c r="A1386" s="518" t="s">
        <v>2318</v>
      </c>
      <c r="B1386" s="664"/>
    </row>
    <row r="1387" spans="1:2" ht="23.25">
      <c r="A1387" s="518" t="s">
        <v>3281</v>
      </c>
      <c r="B1387" s="664"/>
    </row>
    <row r="1388" spans="1:2" ht="23.25">
      <c r="A1388" s="518" t="s">
        <v>2319</v>
      </c>
      <c r="B1388" s="664"/>
    </row>
    <row r="1389" spans="1:2" ht="23.25">
      <c r="A1389" s="518" t="s">
        <v>2320</v>
      </c>
      <c r="B1389" s="664"/>
    </row>
    <row r="1409" spans="1:2" ht="29.25">
      <c r="A1409" s="1567" t="s">
        <v>1709</v>
      </c>
      <c r="B1409" s="1567"/>
    </row>
    <row r="1410" spans="1:2" ht="29.25">
      <c r="A1410" s="1567" t="s">
        <v>3278</v>
      </c>
      <c r="B1410" s="1567"/>
    </row>
    <row r="1411" ht="12.75">
      <c r="B1411" s="540"/>
    </row>
    <row r="1412" spans="1:2" ht="23.25">
      <c r="A1412" s="517" t="s">
        <v>1710</v>
      </c>
      <c r="B1412" s="517" t="s">
        <v>1711</v>
      </c>
    </row>
    <row r="1413" spans="1:2" ht="23.25">
      <c r="A1413" s="518" t="s">
        <v>1712</v>
      </c>
      <c r="B1413" s="658" t="s">
        <v>312</v>
      </c>
    </row>
    <row r="1414" spans="1:2" ht="23.25">
      <c r="A1414" s="518" t="s">
        <v>1779</v>
      </c>
      <c r="B1414" s="515" t="s">
        <v>1251</v>
      </c>
    </row>
    <row r="1415" spans="1:2" ht="23.25">
      <c r="A1415" s="518" t="s">
        <v>1714</v>
      </c>
      <c r="B1415" s="515"/>
    </row>
    <row r="1416" spans="1:2" ht="23.25">
      <c r="A1416" s="518" t="s">
        <v>2198</v>
      </c>
      <c r="B1416" s="515" t="s">
        <v>2913</v>
      </c>
    </row>
    <row r="1417" spans="1:2" ht="23.25">
      <c r="A1417" s="518" t="s">
        <v>2199</v>
      </c>
      <c r="B1417" s="659" t="s">
        <v>2200</v>
      </c>
    </row>
    <row r="1418" spans="1:2" ht="23.25">
      <c r="A1418" s="1718" t="s">
        <v>2201</v>
      </c>
      <c r="B1418" s="522"/>
    </row>
    <row r="1419" spans="1:2" ht="23.25">
      <c r="A1419" s="1718"/>
      <c r="B1419" s="522"/>
    </row>
    <row r="1420" spans="1:2" ht="23.25">
      <c r="A1420" s="518" t="s">
        <v>2204</v>
      </c>
      <c r="B1420" s="515"/>
    </row>
    <row r="1421" spans="1:2" ht="23.25">
      <c r="A1421" s="518" t="s">
        <v>2206</v>
      </c>
      <c r="B1421" s="501"/>
    </row>
    <row r="1422" spans="1:2" ht="23.25">
      <c r="A1422" s="518" t="s">
        <v>2208</v>
      </c>
      <c r="B1422" s="501"/>
    </row>
    <row r="1423" spans="1:2" ht="23.25">
      <c r="A1423" s="518" t="s">
        <v>2210</v>
      </c>
      <c r="B1423" s="501"/>
    </row>
    <row r="1424" spans="1:2" ht="46.5">
      <c r="A1424" s="518" t="s">
        <v>2212</v>
      </c>
      <c r="B1424" s="501"/>
    </row>
    <row r="1425" spans="1:2" ht="23.25">
      <c r="A1425" s="518" t="s">
        <v>2213</v>
      </c>
      <c r="B1425" s="501"/>
    </row>
    <row r="1426" spans="1:2" ht="23.25">
      <c r="A1426" s="518" t="s">
        <v>2318</v>
      </c>
      <c r="B1426" s="664"/>
    </row>
    <row r="1427" spans="1:2" ht="23.25">
      <c r="A1427" s="518" t="s">
        <v>3281</v>
      </c>
      <c r="B1427" s="664"/>
    </row>
    <row r="1428" spans="1:2" ht="23.25">
      <c r="A1428" s="518" t="s">
        <v>2319</v>
      </c>
      <c r="B1428" s="664"/>
    </row>
    <row r="1429" spans="1:2" ht="23.25">
      <c r="A1429" s="518" t="s">
        <v>2320</v>
      </c>
      <c r="B1429" s="664"/>
    </row>
    <row r="1449" spans="1:2" ht="29.25">
      <c r="A1449" s="1567" t="s">
        <v>1709</v>
      </c>
      <c r="B1449" s="1567"/>
    </row>
    <row r="1450" spans="1:2" ht="29.25">
      <c r="A1450" s="1567" t="s">
        <v>3278</v>
      </c>
      <c r="B1450" s="1567"/>
    </row>
    <row r="1451" ht="12.75">
      <c r="B1451" s="540"/>
    </row>
    <row r="1452" spans="1:2" ht="23.25">
      <c r="A1452" s="517" t="s">
        <v>1710</v>
      </c>
      <c r="B1452" s="517" t="s">
        <v>1711</v>
      </c>
    </row>
    <row r="1453" spans="1:2" ht="23.25">
      <c r="A1453" s="518" t="s">
        <v>1712</v>
      </c>
      <c r="B1453" s="658" t="s">
        <v>313</v>
      </c>
    </row>
    <row r="1454" spans="1:2" ht="23.25">
      <c r="A1454" s="518" t="s">
        <v>1779</v>
      </c>
      <c r="B1454" s="515" t="s">
        <v>314</v>
      </c>
    </row>
    <row r="1455" spans="1:2" ht="23.25">
      <c r="A1455" s="518"/>
      <c r="B1455" s="515" t="s">
        <v>315</v>
      </c>
    </row>
    <row r="1456" spans="1:2" ht="23.25">
      <c r="A1456" s="518" t="s">
        <v>1714</v>
      </c>
      <c r="B1456" s="515"/>
    </row>
    <row r="1457" spans="1:2" ht="23.25">
      <c r="A1457" s="518" t="s">
        <v>2198</v>
      </c>
      <c r="B1457" s="515" t="s">
        <v>2913</v>
      </c>
    </row>
    <row r="1458" spans="1:2" ht="23.25">
      <c r="A1458" s="518" t="s">
        <v>2199</v>
      </c>
      <c r="B1458" s="659" t="s">
        <v>2200</v>
      </c>
    </row>
    <row r="1459" spans="1:2" ht="23.25">
      <c r="A1459" s="1718" t="s">
        <v>2201</v>
      </c>
      <c r="B1459" s="522"/>
    </row>
    <row r="1460" spans="1:2" ht="23.25">
      <c r="A1460" s="1718"/>
      <c r="B1460" s="522"/>
    </row>
    <row r="1461" spans="1:2" ht="23.25">
      <c r="A1461" s="518" t="s">
        <v>2204</v>
      </c>
      <c r="B1461" s="515"/>
    </row>
    <row r="1462" spans="1:2" ht="23.25">
      <c r="A1462" s="518" t="s">
        <v>2206</v>
      </c>
      <c r="B1462" s="501"/>
    </row>
    <row r="1463" spans="1:2" ht="23.25">
      <c r="A1463" s="518" t="s">
        <v>2208</v>
      </c>
      <c r="B1463" s="501"/>
    </row>
    <row r="1464" spans="1:2" ht="23.25">
      <c r="A1464" s="518" t="s">
        <v>2210</v>
      </c>
      <c r="B1464" s="501"/>
    </row>
    <row r="1465" spans="1:2" ht="46.5">
      <c r="A1465" s="518" t="s">
        <v>2212</v>
      </c>
      <c r="B1465" s="501"/>
    </row>
    <row r="1466" spans="1:2" ht="23.25">
      <c r="A1466" s="518" t="s">
        <v>2213</v>
      </c>
      <c r="B1466" s="501"/>
    </row>
    <row r="1467" spans="1:2" ht="23.25">
      <c r="A1467" s="518" t="s">
        <v>2318</v>
      </c>
      <c r="B1467" s="664"/>
    </row>
    <row r="1468" spans="1:2" ht="23.25">
      <c r="A1468" s="518" t="s">
        <v>3281</v>
      </c>
      <c r="B1468" s="664"/>
    </row>
    <row r="1469" spans="1:2" ht="23.25">
      <c r="A1469" s="518" t="s">
        <v>2319</v>
      </c>
      <c r="B1469" s="664"/>
    </row>
    <row r="1470" spans="1:2" ht="23.25">
      <c r="A1470" s="518" t="s">
        <v>2320</v>
      </c>
      <c r="B1470" s="664"/>
    </row>
    <row r="1487" ht="9" customHeight="1"/>
    <row r="1489" spans="1:2" ht="29.25">
      <c r="A1489" s="1567" t="s">
        <v>1709</v>
      </c>
      <c r="B1489" s="1567"/>
    </row>
    <row r="1490" spans="1:2" ht="29.25">
      <c r="A1490" s="1567" t="s">
        <v>3278</v>
      </c>
      <c r="B1490" s="1567"/>
    </row>
    <row r="1491" ht="12.75">
      <c r="B1491" s="540"/>
    </row>
    <row r="1492" spans="1:2" ht="23.25">
      <c r="A1492" s="517" t="s">
        <v>1710</v>
      </c>
      <c r="B1492" s="517" t="s">
        <v>1711</v>
      </c>
    </row>
    <row r="1493" spans="1:2" ht="23.25">
      <c r="A1493" s="518" t="s">
        <v>1712</v>
      </c>
      <c r="B1493" s="658" t="s">
        <v>316</v>
      </c>
    </row>
    <row r="1494" spans="1:2" ht="23.25">
      <c r="A1494" s="518" t="s">
        <v>1779</v>
      </c>
      <c r="B1494" s="515" t="s">
        <v>1261</v>
      </c>
    </row>
    <row r="1495" spans="1:2" ht="24">
      <c r="A1495" s="518" t="s">
        <v>1714</v>
      </c>
      <c r="B1495" s="670" t="s">
        <v>317</v>
      </c>
    </row>
    <row r="1496" spans="1:2" ht="24">
      <c r="A1496" s="518"/>
      <c r="B1496" s="670" t="s">
        <v>318</v>
      </c>
    </row>
    <row r="1497" spans="1:2" ht="23.25">
      <c r="A1497" s="518" t="s">
        <v>2198</v>
      </c>
      <c r="B1497" s="515" t="s">
        <v>1260</v>
      </c>
    </row>
    <row r="1498" spans="1:2" ht="23.25">
      <c r="A1498" s="518" t="s">
        <v>2199</v>
      </c>
      <c r="B1498" s="659" t="s">
        <v>319</v>
      </c>
    </row>
    <row r="1499" spans="1:2" ht="23.25">
      <c r="A1499" s="1718" t="s">
        <v>2201</v>
      </c>
      <c r="B1499" s="522" t="s">
        <v>165</v>
      </c>
    </row>
    <row r="1500" spans="1:2" ht="23.25">
      <c r="A1500" s="1718"/>
      <c r="B1500" s="522" t="s">
        <v>166</v>
      </c>
    </row>
    <row r="1501" spans="1:2" ht="24">
      <c r="A1501" s="518" t="s">
        <v>2204</v>
      </c>
      <c r="B1501" s="670" t="s">
        <v>167</v>
      </c>
    </row>
    <row r="1502" spans="1:2" ht="24">
      <c r="A1502" s="518" t="s">
        <v>2206</v>
      </c>
      <c r="B1502" s="670" t="s">
        <v>168</v>
      </c>
    </row>
    <row r="1503" spans="1:2" ht="24">
      <c r="A1503" s="518" t="s">
        <v>2208</v>
      </c>
      <c r="B1503" s="670" t="s">
        <v>168</v>
      </c>
    </row>
    <row r="1504" spans="1:2" ht="24">
      <c r="A1504" s="518" t="s">
        <v>2210</v>
      </c>
      <c r="B1504" s="670" t="s">
        <v>168</v>
      </c>
    </row>
    <row r="1505" spans="1:2" ht="46.5">
      <c r="A1505" s="518" t="s">
        <v>2212</v>
      </c>
      <c r="B1505" s="670" t="s">
        <v>168</v>
      </c>
    </row>
    <row r="1506" spans="1:2" ht="24">
      <c r="A1506" s="518" t="s">
        <v>2213</v>
      </c>
      <c r="B1506" s="670" t="s">
        <v>1928</v>
      </c>
    </row>
    <row r="1507" spans="1:2" ht="24">
      <c r="A1507" s="518" t="s">
        <v>2318</v>
      </c>
      <c r="B1507" s="671">
        <v>40</v>
      </c>
    </row>
    <row r="1508" spans="1:2" ht="24">
      <c r="A1508" s="518" t="s">
        <v>3281</v>
      </c>
      <c r="B1508" s="671">
        <v>70</v>
      </c>
    </row>
    <row r="1509" spans="1:2" ht="24">
      <c r="A1509" s="518" t="s">
        <v>2319</v>
      </c>
      <c r="B1509" s="671">
        <v>80</v>
      </c>
    </row>
    <row r="1510" spans="1:2" ht="24">
      <c r="A1510" s="518" t="s">
        <v>2320</v>
      </c>
      <c r="B1510" s="671">
        <v>90</v>
      </c>
    </row>
    <row r="1528" spans="1:2" ht="29.25">
      <c r="A1528" s="1567" t="s">
        <v>1709</v>
      </c>
      <c r="B1528" s="1567"/>
    </row>
    <row r="1529" spans="1:2" ht="29.25">
      <c r="A1529" s="1567" t="s">
        <v>3278</v>
      </c>
      <c r="B1529" s="1567"/>
    </row>
    <row r="1530" ht="12.75">
      <c r="B1530" s="540"/>
    </row>
    <row r="1531" spans="1:2" ht="23.25">
      <c r="A1531" s="517" t="s">
        <v>1710</v>
      </c>
      <c r="B1531" s="517" t="s">
        <v>1711</v>
      </c>
    </row>
    <row r="1532" spans="1:2" ht="23.25">
      <c r="A1532" s="518" t="s">
        <v>1712</v>
      </c>
      <c r="B1532" s="658" t="s">
        <v>169</v>
      </c>
    </row>
    <row r="1533" spans="1:2" ht="23.25">
      <c r="A1533" s="518" t="s">
        <v>1779</v>
      </c>
      <c r="B1533" s="515" t="s">
        <v>1262</v>
      </c>
    </row>
    <row r="1534" spans="1:2" ht="24">
      <c r="A1534" s="518" t="s">
        <v>1714</v>
      </c>
      <c r="B1534" s="670" t="s">
        <v>170</v>
      </c>
    </row>
    <row r="1535" spans="1:2" ht="24">
      <c r="A1535" s="518"/>
      <c r="B1535" s="670" t="s">
        <v>171</v>
      </c>
    </row>
    <row r="1536" spans="1:2" ht="24">
      <c r="A1536" s="518"/>
      <c r="B1536" s="670" t="s">
        <v>172</v>
      </c>
    </row>
    <row r="1537" spans="1:2" ht="24">
      <c r="A1537" s="518"/>
      <c r="B1537" s="670" t="s">
        <v>173</v>
      </c>
    </row>
    <row r="1538" spans="1:2" ht="23.25">
      <c r="A1538" s="518" t="s">
        <v>2198</v>
      </c>
      <c r="B1538" s="515" t="s">
        <v>1260</v>
      </c>
    </row>
    <row r="1539" spans="1:2" ht="23.25">
      <c r="A1539" s="518" t="s">
        <v>2199</v>
      </c>
      <c r="B1539" s="659" t="s">
        <v>319</v>
      </c>
    </row>
    <row r="1540" spans="1:2" ht="23.25">
      <c r="A1540" s="1718" t="s">
        <v>2201</v>
      </c>
      <c r="B1540" s="522" t="s">
        <v>174</v>
      </c>
    </row>
    <row r="1541" spans="1:2" ht="46.5">
      <c r="A1541" s="1718"/>
      <c r="B1541" s="522" t="s">
        <v>175</v>
      </c>
    </row>
    <row r="1542" spans="1:2" ht="24">
      <c r="A1542" s="518" t="s">
        <v>2204</v>
      </c>
      <c r="B1542" s="670" t="s">
        <v>176</v>
      </c>
    </row>
    <row r="1543" spans="1:2" ht="24">
      <c r="A1543" s="518" t="s">
        <v>2206</v>
      </c>
      <c r="B1543" s="670" t="s">
        <v>168</v>
      </c>
    </row>
    <row r="1544" spans="1:2" ht="24">
      <c r="A1544" s="518" t="s">
        <v>2208</v>
      </c>
      <c r="B1544" s="670" t="s">
        <v>168</v>
      </c>
    </row>
    <row r="1545" spans="1:2" ht="24">
      <c r="A1545" s="518" t="s">
        <v>2210</v>
      </c>
      <c r="B1545" s="670" t="s">
        <v>237</v>
      </c>
    </row>
    <row r="1546" spans="1:2" ht="46.5">
      <c r="A1546" s="518" t="s">
        <v>2212</v>
      </c>
      <c r="B1546" s="670" t="s">
        <v>168</v>
      </c>
    </row>
    <row r="1547" spans="1:2" ht="24">
      <c r="A1547" s="518" t="s">
        <v>2213</v>
      </c>
      <c r="B1547" s="670" t="s">
        <v>1928</v>
      </c>
    </row>
    <row r="1548" spans="1:2" ht="24">
      <c r="A1548" s="518" t="s">
        <v>2318</v>
      </c>
      <c r="B1548" s="671" t="s">
        <v>1627</v>
      </c>
    </row>
    <row r="1549" spans="1:2" ht="24">
      <c r="A1549" s="518" t="s">
        <v>3281</v>
      </c>
      <c r="B1549" s="671">
        <v>80</v>
      </c>
    </row>
    <row r="1550" spans="1:2" ht="24">
      <c r="A1550" s="518" t="s">
        <v>2319</v>
      </c>
      <c r="B1550" s="671">
        <v>85</v>
      </c>
    </row>
    <row r="1551" spans="1:2" ht="24">
      <c r="A1551" s="518" t="s">
        <v>2320</v>
      </c>
      <c r="B1551" s="671">
        <v>90</v>
      </c>
    </row>
    <row r="1566" spans="1:2" ht="29.25">
      <c r="A1566" s="1567" t="s">
        <v>1709</v>
      </c>
      <c r="B1566" s="1567"/>
    </row>
    <row r="1567" spans="1:2" ht="29.25">
      <c r="A1567" s="1567" t="s">
        <v>3278</v>
      </c>
      <c r="B1567" s="1567"/>
    </row>
    <row r="1568" ht="12.75">
      <c r="B1568" s="540"/>
    </row>
    <row r="1569" spans="1:2" ht="23.25">
      <c r="A1569" s="517" t="s">
        <v>1710</v>
      </c>
      <c r="B1569" s="517" t="s">
        <v>1711</v>
      </c>
    </row>
    <row r="1570" spans="1:2" ht="23.25">
      <c r="A1570" s="518" t="s">
        <v>1712</v>
      </c>
      <c r="B1570" s="658" t="s">
        <v>177</v>
      </c>
    </row>
    <row r="1571" spans="1:2" ht="23.25">
      <c r="A1571" s="518" t="s">
        <v>1779</v>
      </c>
      <c r="B1571" s="515" t="s">
        <v>2647</v>
      </c>
    </row>
    <row r="1572" spans="1:2" ht="23.25">
      <c r="A1572" s="518"/>
      <c r="B1572" s="515" t="s">
        <v>2648</v>
      </c>
    </row>
    <row r="1573" spans="1:2" ht="24">
      <c r="A1573" s="518" t="s">
        <v>1714</v>
      </c>
      <c r="B1573" s="670" t="s">
        <v>2649</v>
      </c>
    </row>
    <row r="1574" spans="1:2" ht="24">
      <c r="A1574" s="518"/>
      <c r="B1574" s="670" t="s">
        <v>2650</v>
      </c>
    </row>
    <row r="1575" spans="1:2" ht="24">
      <c r="A1575" s="518"/>
      <c r="B1575" s="670" t="s">
        <v>2651</v>
      </c>
    </row>
    <row r="1576" spans="1:2" ht="24">
      <c r="A1576" s="518"/>
      <c r="B1576" s="670" t="s">
        <v>2652</v>
      </c>
    </row>
    <row r="1577" spans="1:2" ht="23.25">
      <c r="A1577" s="518" t="s">
        <v>2198</v>
      </c>
      <c r="B1577" s="515" t="s">
        <v>1260</v>
      </c>
    </row>
    <row r="1578" spans="1:2" ht="23.25">
      <c r="A1578" s="518" t="s">
        <v>2199</v>
      </c>
      <c r="B1578" s="659" t="s">
        <v>319</v>
      </c>
    </row>
    <row r="1579" spans="1:2" ht="23.25">
      <c r="A1579" s="1718" t="s">
        <v>2201</v>
      </c>
      <c r="B1579" s="522" t="s">
        <v>2653</v>
      </c>
    </row>
    <row r="1580" spans="1:2" ht="46.5">
      <c r="A1580" s="1718"/>
      <c r="B1580" s="522" t="s">
        <v>2980</v>
      </c>
    </row>
    <row r="1581" spans="1:2" ht="24">
      <c r="A1581" s="518" t="s">
        <v>2204</v>
      </c>
      <c r="B1581" s="670" t="s">
        <v>176</v>
      </c>
    </row>
    <row r="1582" spans="1:2" ht="24">
      <c r="A1582" s="518" t="s">
        <v>2206</v>
      </c>
      <c r="B1582" s="670" t="s">
        <v>168</v>
      </c>
    </row>
    <row r="1583" spans="1:2" ht="24">
      <c r="A1583" s="518" t="s">
        <v>2208</v>
      </c>
      <c r="B1583" s="670" t="s">
        <v>168</v>
      </c>
    </row>
    <row r="1584" spans="1:2" ht="24">
      <c r="A1584" s="518" t="s">
        <v>2210</v>
      </c>
      <c r="B1584" s="670" t="s">
        <v>237</v>
      </c>
    </row>
    <row r="1585" spans="1:2" ht="46.5">
      <c r="A1585" s="518" t="s">
        <v>2212</v>
      </c>
      <c r="B1585" s="670" t="s">
        <v>168</v>
      </c>
    </row>
    <row r="1586" spans="1:2" ht="24">
      <c r="A1586" s="518" t="s">
        <v>2213</v>
      </c>
      <c r="B1586" s="670" t="s">
        <v>1928</v>
      </c>
    </row>
    <row r="1587" spans="1:2" ht="24">
      <c r="A1587" s="518" t="s">
        <v>2318</v>
      </c>
      <c r="B1587" s="671" t="s">
        <v>1627</v>
      </c>
    </row>
    <row r="1588" spans="1:2" ht="24">
      <c r="A1588" s="518" t="s">
        <v>3281</v>
      </c>
      <c r="B1588" s="671">
        <v>80</v>
      </c>
    </row>
    <row r="1589" spans="1:2" ht="24">
      <c r="A1589" s="518" t="s">
        <v>2319</v>
      </c>
      <c r="B1589" s="671">
        <v>85</v>
      </c>
    </row>
    <row r="1590" spans="1:2" ht="24">
      <c r="A1590" s="518" t="s">
        <v>2320</v>
      </c>
      <c r="B1590" s="671">
        <v>90</v>
      </c>
    </row>
    <row r="1603" spans="1:2" ht="29.25">
      <c r="A1603" s="1567" t="s">
        <v>1709</v>
      </c>
      <c r="B1603" s="1567"/>
    </row>
    <row r="1604" spans="1:2" ht="29.25">
      <c r="A1604" s="1567" t="s">
        <v>3278</v>
      </c>
      <c r="B1604" s="1567"/>
    </row>
    <row r="1605" ht="12.75">
      <c r="B1605" s="540"/>
    </row>
    <row r="1606" spans="1:2" ht="23.25">
      <c r="A1606" s="517" t="s">
        <v>1710</v>
      </c>
      <c r="B1606" s="517" t="s">
        <v>1711</v>
      </c>
    </row>
    <row r="1607" spans="1:2" ht="23.25">
      <c r="A1607" s="518" t="s">
        <v>1712</v>
      </c>
      <c r="B1607" s="658" t="s">
        <v>2981</v>
      </c>
    </row>
    <row r="1608" spans="1:2" ht="23.25">
      <c r="A1608" s="518" t="s">
        <v>1779</v>
      </c>
      <c r="B1608" s="515" t="s">
        <v>1264</v>
      </c>
    </row>
    <row r="1609" spans="1:2" ht="24">
      <c r="A1609" s="518" t="s">
        <v>1714</v>
      </c>
      <c r="B1609" s="670" t="s">
        <v>2982</v>
      </c>
    </row>
    <row r="1610" spans="1:2" ht="24">
      <c r="A1610" s="518"/>
      <c r="B1610" s="670" t="s">
        <v>2983</v>
      </c>
    </row>
    <row r="1611" spans="1:2" ht="26.25">
      <c r="A1611" s="518"/>
      <c r="B1611" s="696" t="s">
        <v>2984</v>
      </c>
    </row>
    <row r="1612" spans="1:2" ht="23.25">
      <c r="A1612" s="518" t="s">
        <v>2198</v>
      </c>
      <c r="B1612" s="515" t="s">
        <v>1260</v>
      </c>
    </row>
    <row r="1613" spans="1:2" ht="23.25">
      <c r="A1613" s="518" t="s">
        <v>2199</v>
      </c>
      <c r="B1613" s="659" t="s">
        <v>319</v>
      </c>
    </row>
    <row r="1614" spans="1:2" ht="23.25">
      <c r="A1614" s="1718" t="s">
        <v>2201</v>
      </c>
      <c r="B1614" s="522" t="s">
        <v>1587</v>
      </c>
    </row>
    <row r="1615" spans="1:2" ht="23.25">
      <c r="A1615" s="1718"/>
      <c r="B1615" s="522" t="s">
        <v>1588</v>
      </c>
    </row>
    <row r="1616" spans="1:2" ht="24">
      <c r="A1616" s="518" t="s">
        <v>2204</v>
      </c>
      <c r="B1616" s="670" t="s">
        <v>176</v>
      </c>
    </row>
    <row r="1617" spans="1:2" ht="24">
      <c r="A1617" s="518" t="s">
        <v>2206</v>
      </c>
      <c r="B1617" s="670" t="s">
        <v>168</v>
      </c>
    </row>
    <row r="1618" spans="1:2" ht="24">
      <c r="A1618" s="518" t="s">
        <v>2208</v>
      </c>
      <c r="B1618" s="670" t="s">
        <v>168</v>
      </c>
    </row>
    <row r="1619" spans="1:2" ht="24">
      <c r="A1619" s="518" t="s">
        <v>2210</v>
      </c>
      <c r="B1619" s="670" t="s">
        <v>237</v>
      </c>
    </row>
    <row r="1620" spans="1:2" ht="46.5">
      <c r="A1620" s="518" t="s">
        <v>2212</v>
      </c>
      <c r="B1620" s="670" t="s">
        <v>168</v>
      </c>
    </row>
    <row r="1621" spans="1:2" ht="24">
      <c r="A1621" s="518" t="s">
        <v>2213</v>
      </c>
      <c r="B1621" s="670" t="s">
        <v>1928</v>
      </c>
    </row>
    <row r="1622" spans="1:2" ht="24">
      <c r="A1622" s="518" t="s">
        <v>2318</v>
      </c>
      <c r="B1622" s="671">
        <v>67.06</v>
      </c>
    </row>
    <row r="1623" spans="1:2" ht="24">
      <c r="A1623" s="518" t="s">
        <v>3281</v>
      </c>
      <c r="B1623" s="671">
        <v>70</v>
      </c>
    </row>
    <row r="1624" spans="1:2" ht="24">
      <c r="A1624" s="518" t="s">
        <v>2319</v>
      </c>
      <c r="B1624" s="671">
        <v>75</v>
      </c>
    </row>
    <row r="1625" spans="1:2" ht="24">
      <c r="A1625" s="518" t="s">
        <v>2320</v>
      </c>
      <c r="B1625" s="671">
        <v>80</v>
      </c>
    </row>
    <row r="1641" spans="1:2" ht="29.25">
      <c r="A1641" s="1567" t="s">
        <v>1709</v>
      </c>
      <c r="B1641" s="1567"/>
    </row>
    <row r="1642" spans="1:2" ht="29.25">
      <c r="A1642" s="1567" t="s">
        <v>3278</v>
      </c>
      <c r="B1642" s="1567"/>
    </row>
    <row r="1643" ht="12.75">
      <c r="B1643" s="540"/>
    </row>
    <row r="1644" spans="1:2" ht="23.25">
      <c r="A1644" s="517" t="s">
        <v>1710</v>
      </c>
      <c r="B1644" s="517" t="s">
        <v>1711</v>
      </c>
    </row>
    <row r="1645" spans="1:2" ht="23.25">
      <c r="A1645" s="518" t="s">
        <v>1712</v>
      </c>
      <c r="B1645" s="658" t="s">
        <v>1589</v>
      </c>
    </row>
    <row r="1646" spans="1:2" ht="23.25">
      <c r="A1646" s="518" t="s">
        <v>1779</v>
      </c>
      <c r="B1646" s="515" t="s">
        <v>1590</v>
      </c>
    </row>
    <row r="1647" spans="1:2" ht="23.25">
      <c r="A1647" s="518"/>
      <c r="B1647" s="515" t="s">
        <v>1591</v>
      </c>
    </row>
    <row r="1648" spans="1:2" ht="23.25">
      <c r="A1648" s="518" t="s">
        <v>1714</v>
      </c>
      <c r="B1648" s="515"/>
    </row>
    <row r="1649" spans="1:2" ht="23.25">
      <c r="A1649" s="518" t="s">
        <v>2198</v>
      </c>
      <c r="B1649" s="515" t="s">
        <v>1265</v>
      </c>
    </row>
    <row r="1650" spans="1:2" ht="23.25">
      <c r="A1650" s="518" t="s">
        <v>2199</v>
      </c>
      <c r="B1650" s="659" t="s">
        <v>319</v>
      </c>
    </row>
    <row r="1651" spans="1:2" ht="23.25">
      <c r="A1651" s="1718" t="s">
        <v>2201</v>
      </c>
      <c r="B1651" s="522"/>
    </row>
    <row r="1652" spans="1:2" ht="23.25">
      <c r="A1652" s="1718"/>
      <c r="B1652" s="522"/>
    </row>
    <row r="1653" spans="1:2" ht="23.25">
      <c r="A1653" s="518" t="s">
        <v>2204</v>
      </c>
      <c r="B1653" s="515"/>
    </row>
    <row r="1654" spans="1:2" ht="23.25">
      <c r="A1654" s="518" t="s">
        <v>2206</v>
      </c>
      <c r="B1654" s="501"/>
    </row>
    <row r="1655" spans="1:2" ht="23.25">
      <c r="A1655" s="518" t="s">
        <v>2208</v>
      </c>
      <c r="B1655" s="501"/>
    </row>
    <row r="1656" spans="1:2" ht="23.25">
      <c r="A1656" s="518" t="s">
        <v>2210</v>
      </c>
      <c r="B1656" s="501"/>
    </row>
    <row r="1657" spans="1:2" ht="46.5">
      <c r="A1657" s="518" t="s">
        <v>2212</v>
      </c>
      <c r="B1657" s="501"/>
    </row>
    <row r="1658" spans="1:2" ht="23.25">
      <c r="A1658" s="518" t="s">
        <v>2213</v>
      </c>
      <c r="B1658" s="501"/>
    </row>
    <row r="1659" spans="1:2" ht="23.25">
      <c r="A1659" s="518" t="s">
        <v>2318</v>
      </c>
      <c r="B1659" s="664"/>
    </row>
    <row r="1660" spans="1:2" ht="23.25">
      <c r="A1660" s="518" t="s">
        <v>3281</v>
      </c>
      <c r="B1660" s="664"/>
    </row>
    <row r="1661" spans="1:2" ht="23.25">
      <c r="A1661" s="518" t="s">
        <v>2319</v>
      </c>
      <c r="B1661" s="664"/>
    </row>
    <row r="1662" spans="1:2" ht="23.25">
      <c r="A1662" s="518" t="s">
        <v>2320</v>
      </c>
      <c r="B1662" s="664"/>
    </row>
    <row r="1681" spans="1:2" ht="29.25">
      <c r="A1681" s="1567" t="s">
        <v>1709</v>
      </c>
      <c r="B1681" s="1567"/>
    </row>
    <row r="1682" spans="1:2" ht="29.25">
      <c r="A1682" s="1567" t="s">
        <v>3278</v>
      </c>
      <c r="B1682" s="1567"/>
    </row>
    <row r="1683" ht="12.75">
      <c r="B1683" s="540"/>
    </row>
    <row r="1684" spans="1:2" ht="23.25">
      <c r="A1684" s="517" t="s">
        <v>1710</v>
      </c>
      <c r="B1684" s="517" t="s">
        <v>1711</v>
      </c>
    </row>
    <row r="1685" spans="1:2" ht="23.25">
      <c r="A1685" s="518" t="s">
        <v>1712</v>
      </c>
      <c r="B1685" s="658" t="s">
        <v>1592</v>
      </c>
    </row>
    <row r="1686" spans="1:2" ht="23.25">
      <c r="A1686" s="518" t="s">
        <v>1779</v>
      </c>
      <c r="B1686" s="515" t="s">
        <v>1268</v>
      </c>
    </row>
    <row r="1687" spans="1:2" ht="23.25">
      <c r="A1687" s="518"/>
      <c r="B1687" s="515" t="s">
        <v>1269</v>
      </c>
    </row>
    <row r="1688" spans="1:2" ht="23.25">
      <c r="A1688" s="518" t="s">
        <v>1714</v>
      </c>
      <c r="B1688" s="515"/>
    </row>
    <row r="1689" spans="1:2" ht="23.25">
      <c r="A1689" s="518" t="s">
        <v>2198</v>
      </c>
      <c r="B1689" s="515" t="s">
        <v>1265</v>
      </c>
    </row>
    <row r="1690" spans="1:2" ht="23.25">
      <c r="A1690" s="518" t="s">
        <v>2199</v>
      </c>
      <c r="B1690" s="659" t="s">
        <v>319</v>
      </c>
    </row>
    <row r="1691" spans="1:2" ht="23.25">
      <c r="A1691" s="1718" t="s">
        <v>2201</v>
      </c>
      <c r="B1691" s="522"/>
    </row>
    <row r="1692" spans="1:2" ht="23.25">
      <c r="A1692" s="1718"/>
      <c r="B1692" s="522"/>
    </row>
    <row r="1693" spans="1:2" ht="23.25">
      <c r="A1693" s="518" t="s">
        <v>2204</v>
      </c>
      <c r="B1693" s="515"/>
    </row>
    <row r="1694" spans="1:2" ht="23.25">
      <c r="A1694" s="518" t="s">
        <v>2206</v>
      </c>
      <c r="B1694" s="501"/>
    </row>
    <row r="1695" spans="1:2" ht="23.25">
      <c r="A1695" s="518" t="s">
        <v>2208</v>
      </c>
      <c r="B1695" s="501"/>
    </row>
    <row r="1696" spans="1:2" ht="23.25">
      <c r="A1696" s="518" t="s">
        <v>2210</v>
      </c>
      <c r="B1696" s="501"/>
    </row>
    <row r="1697" spans="1:2" ht="46.5">
      <c r="A1697" s="518" t="s">
        <v>2212</v>
      </c>
      <c r="B1697" s="501"/>
    </row>
    <row r="1698" spans="1:2" ht="23.25">
      <c r="A1698" s="518" t="s">
        <v>2213</v>
      </c>
      <c r="B1698" s="501"/>
    </row>
    <row r="1699" spans="1:2" ht="23.25">
      <c r="A1699" s="518" t="s">
        <v>2318</v>
      </c>
      <c r="B1699" s="664"/>
    </row>
    <row r="1700" spans="1:2" ht="23.25">
      <c r="A1700" s="518" t="s">
        <v>3281</v>
      </c>
      <c r="B1700" s="664"/>
    </row>
    <row r="1701" spans="1:2" ht="23.25">
      <c r="A1701" s="518" t="s">
        <v>2319</v>
      </c>
      <c r="B1701" s="664"/>
    </row>
    <row r="1702" spans="1:2" ht="23.25">
      <c r="A1702" s="518" t="s">
        <v>2320</v>
      </c>
      <c r="B1702" s="664"/>
    </row>
    <row r="1721" spans="1:2" ht="29.25">
      <c r="A1721" s="1567" t="s">
        <v>1709</v>
      </c>
      <c r="B1721" s="1567"/>
    </row>
    <row r="1722" spans="1:2" ht="29.25">
      <c r="A1722" s="1567" t="s">
        <v>3278</v>
      </c>
      <c r="B1722" s="1567"/>
    </row>
    <row r="1723" ht="12.75">
      <c r="B1723" s="540"/>
    </row>
    <row r="1724" spans="1:2" ht="23.25">
      <c r="A1724" s="517" t="s">
        <v>1710</v>
      </c>
      <c r="B1724" s="517" t="s">
        <v>1711</v>
      </c>
    </row>
    <row r="1725" spans="1:2" ht="23.25">
      <c r="A1725" s="518" t="s">
        <v>1712</v>
      </c>
      <c r="B1725" s="658" t="s">
        <v>1593</v>
      </c>
    </row>
    <row r="1726" spans="1:2" ht="23.25">
      <c r="A1726" s="518" t="s">
        <v>1779</v>
      </c>
      <c r="B1726" s="515" t="s">
        <v>1268</v>
      </c>
    </row>
    <row r="1727" spans="1:2" ht="23.25">
      <c r="A1727" s="518"/>
      <c r="B1727" s="518" t="s">
        <v>1594</v>
      </c>
    </row>
    <row r="1728" spans="1:2" ht="23.25">
      <c r="A1728" s="518"/>
      <c r="B1728" s="518" t="s">
        <v>1595</v>
      </c>
    </row>
    <row r="1729" spans="1:2" ht="23.25">
      <c r="A1729" s="518" t="s">
        <v>1714</v>
      </c>
      <c r="B1729" s="515"/>
    </row>
    <row r="1730" spans="1:2" ht="23.25">
      <c r="A1730" s="518" t="s">
        <v>2198</v>
      </c>
      <c r="B1730" s="515" t="s">
        <v>1265</v>
      </c>
    </row>
    <row r="1731" spans="1:2" ht="23.25">
      <c r="A1731" s="518" t="s">
        <v>2199</v>
      </c>
      <c r="B1731" s="659" t="s">
        <v>319</v>
      </c>
    </row>
    <row r="1732" spans="1:2" ht="23.25">
      <c r="A1732" s="1718" t="s">
        <v>2201</v>
      </c>
      <c r="B1732" s="522"/>
    </row>
    <row r="1733" spans="1:2" ht="23.25">
      <c r="A1733" s="1718"/>
      <c r="B1733" s="522"/>
    </row>
    <row r="1734" spans="1:2" ht="23.25">
      <c r="A1734" s="518" t="s">
        <v>2204</v>
      </c>
      <c r="B1734" s="515"/>
    </row>
    <row r="1735" spans="1:2" ht="23.25">
      <c r="A1735" s="518" t="s">
        <v>2206</v>
      </c>
      <c r="B1735" s="501"/>
    </row>
    <row r="1736" spans="1:2" ht="23.25">
      <c r="A1736" s="518" t="s">
        <v>2208</v>
      </c>
      <c r="B1736" s="501"/>
    </row>
    <row r="1737" spans="1:2" ht="23.25">
      <c r="A1737" s="518" t="s">
        <v>2210</v>
      </c>
      <c r="B1737" s="501"/>
    </row>
    <row r="1738" spans="1:2" ht="46.5">
      <c r="A1738" s="518" t="s">
        <v>2212</v>
      </c>
      <c r="B1738" s="501"/>
    </row>
    <row r="1739" spans="1:2" ht="23.25">
      <c r="A1739" s="518" t="s">
        <v>2213</v>
      </c>
      <c r="B1739" s="501"/>
    </row>
    <row r="1740" spans="1:2" ht="23.25">
      <c r="A1740" s="518" t="s">
        <v>2318</v>
      </c>
      <c r="B1740" s="664"/>
    </row>
    <row r="1741" spans="1:2" ht="23.25">
      <c r="A1741" s="518" t="s">
        <v>3281</v>
      </c>
      <c r="B1741" s="664"/>
    </row>
    <row r="1742" spans="1:2" ht="23.25">
      <c r="A1742" s="518" t="s">
        <v>2319</v>
      </c>
      <c r="B1742" s="664"/>
    </row>
    <row r="1743" spans="1:2" ht="23.25">
      <c r="A1743" s="518" t="s">
        <v>2320</v>
      </c>
      <c r="B1743" s="664"/>
    </row>
    <row r="1760" spans="1:2" ht="29.25">
      <c r="A1760" s="1567" t="s">
        <v>1709</v>
      </c>
      <c r="B1760" s="1567"/>
    </row>
    <row r="1761" spans="1:2" ht="29.25">
      <c r="A1761" s="1567" t="s">
        <v>3278</v>
      </c>
      <c r="B1761" s="1567"/>
    </row>
    <row r="1762" ht="12.75">
      <c r="B1762" s="540"/>
    </row>
    <row r="1763" spans="1:2" ht="23.25">
      <c r="A1763" s="517" t="s">
        <v>1710</v>
      </c>
      <c r="B1763" s="517" t="s">
        <v>1711</v>
      </c>
    </row>
    <row r="1764" spans="1:2" ht="23.25">
      <c r="A1764" s="518" t="s">
        <v>1712</v>
      </c>
      <c r="B1764" s="658" t="s">
        <v>1596</v>
      </c>
    </row>
    <row r="1765" spans="1:2" ht="23.25">
      <c r="A1765" s="518" t="s">
        <v>1779</v>
      </c>
      <c r="B1765" s="518" t="s">
        <v>1268</v>
      </c>
    </row>
    <row r="1766" spans="1:2" ht="23.25">
      <c r="A1766" s="518"/>
      <c r="B1766" s="515" t="s">
        <v>1597</v>
      </c>
    </row>
    <row r="1767" spans="1:2" ht="23.25">
      <c r="A1767" s="518"/>
      <c r="B1767" s="518" t="s">
        <v>1595</v>
      </c>
    </row>
    <row r="1768" spans="1:2" ht="23.25">
      <c r="A1768" s="518" t="s">
        <v>1714</v>
      </c>
      <c r="B1768" s="515"/>
    </row>
    <row r="1769" spans="1:2" ht="23.25">
      <c r="A1769" s="518" t="s">
        <v>2198</v>
      </c>
      <c r="B1769" s="515" t="s">
        <v>1265</v>
      </c>
    </row>
    <row r="1770" spans="1:2" ht="23.25">
      <c r="A1770" s="518" t="s">
        <v>2199</v>
      </c>
      <c r="B1770" s="659" t="s">
        <v>319</v>
      </c>
    </row>
    <row r="1771" spans="1:2" ht="23.25">
      <c r="A1771" s="1718" t="s">
        <v>2201</v>
      </c>
      <c r="B1771" s="522"/>
    </row>
    <row r="1772" spans="1:2" ht="23.25">
      <c r="A1772" s="1718"/>
      <c r="B1772" s="522"/>
    </row>
    <row r="1773" spans="1:2" ht="23.25">
      <c r="A1773" s="518" t="s">
        <v>2204</v>
      </c>
      <c r="B1773" s="515"/>
    </row>
    <row r="1774" spans="1:2" ht="23.25">
      <c r="A1774" s="518" t="s">
        <v>2206</v>
      </c>
      <c r="B1774" s="501"/>
    </row>
    <row r="1775" spans="1:2" ht="23.25">
      <c r="A1775" s="518" t="s">
        <v>2208</v>
      </c>
      <c r="B1775" s="501"/>
    </row>
    <row r="1776" spans="1:2" ht="23.25">
      <c r="A1776" s="518" t="s">
        <v>2210</v>
      </c>
      <c r="B1776" s="501"/>
    </row>
    <row r="1777" spans="1:2" ht="46.5">
      <c r="A1777" s="518" t="s">
        <v>2212</v>
      </c>
      <c r="B1777" s="501"/>
    </row>
    <row r="1778" spans="1:2" ht="23.25">
      <c r="A1778" s="518" t="s">
        <v>2213</v>
      </c>
      <c r="B1778" s="501"/>
    </row>
    <row r="1779" spans="1:2" ht="23.25">
      <c r="A1779" s="518" t="s">
        <v>2318</v>
      </c>
      <c r="B1779" s="664"/>
    </row>
    <row r="1780" spans="1:2" ht="23.25">
      <c r="A1780" s="518" t="s">
        <v>3281</v>
      </c>
      <c r="B1780" s="664"/>
    </row>
    <row r="1781" spans="1:2" ht="23.25">
      <c r="A1781" s="518" t="s">
        <v>2319</v>
      </c>
      <c r="B1781" s="664"/>
    </row>
    <row r="1782" spans="1:2" ht="23.25">
      <c r="A1782" s="518" t="s">
        <v>2320</v>
      </c>
      <c r="B1782" s="664"/>
    </row>
    <row r="1799" spans="1:2" ht="29.25">
      <c r="A1799" s="1567" t="s">
        <v>1709</v>
      </c>
      <c r="B1799" s="1567"/>
    </row>
    <row r="1800" spans="1:2" ht="29.25">
      <c r="A1800" s="1567" t="s">
        <v>3278</v>
      </c>
      <c r="B1800" s="1567"/>
    </row>
    <row r="1801" ht="12.75">
      <c r="B1801" s="540"/>
    </row>
    <row r="1802" spans="1:2" ht="23.25">
      <c r="A1802" s="517" t="s">
        <v>1710</v>
      </c>
      <c r="B1802" s="517" t="s">
        <v>1711</v>
      </c>
    </row>
    <row r="1803" spans="1:2" ht="23.25">
      <c r="A1803" s="518" t="s">
        <v>1712</v>
      </c>
      <c r="B1803" s="658" t="s">
        <v>1598</v>
      </c>
    </row>
    <row r="1804" spans="1:2" ht="23.25">
      <c r="A1804" s="518" t="s">
        <v>1779</v>
      </c>
      <c r="B1804" s="515" t="s">
        <v>3240</v>
      </c>
    </row>
    <row r="1805" spans="1:2" ht="69.75">
      <c r="A1805" s="675" t="s">
        <v>1714</v>
      </c>
      <c r="B1805" s="515" t="s">
        <v>1599</v>
      </c>
    </row>
    <row r="1806" spans="1:2" ht="46.5">
      <c r="A1806" s="518" t="s">
        <v>2198</v>
      </c>
      <c r="B1806" s="515" t="s">
        <v>1600</v>
      </c>
    </row>
    <row r="1807" spans="1:2" ht="23.25">
      <c r="A1807" s="518" t="s">
        <v>2199</v>
      </c>
      <c r="B1807" s="659" t="s">
        <v>1601</v>
      </c>
    </row>
    <row r="1808" spans="1:2" ht="23.25">
      <c r="A1808" s="1718" t="s">
        <v>2201</v>
      </c>
      <c r="B1808" s="522" t="s">
        <v>1602</v>
      </c>
    </row>
    <row r="1809" spans="1:2" ht="23.25">
      <c r="A1809" s="1718"/>
      <c r="B1809" s="522" t="s">
        <v>1603</v>
      </c>
    </row>
    <row r="1810" spans="1:2" ht="23.25">
      <c r="A1810" s="518" t="s">
        <v>2204</v>
      </c>
      <c r="B1810" s="515" t="s">
        <v>1604</v>
      </c>
    </row>
    <row r="1811" spans="1:2" ht="23.25">
      <c r="A1811" s="518" t="s">
        <v>2206</v>
      </c>
      <c r="B1811" s="501" t="s">
        <v>1605</v>
      </c>
    </row>
    <row r="1812" spans="1:2" ht="23.25">
      <c r="A1812" s="518" t="s">
        <v>2208</v>
      </c>
      <c r="B1812" s="501" t="s">
        <v>1605</v>
      </c>
    </row>
    <row r="1813" spans="1:2" ht="23.25">
      <c r="A1813" s="518" t="s">
        <v>2210</v>
      </c>
      <c r="B1813" s="501" t="s">
        <v>1605</v>
      </c>
    </row>
    <row r="1814" spans="1:2" ht="46.5">
      <c r="A1814" s="518" t="s">
        <v>2212</v>
      </c>
      <c r="B1814" s="501" t="s">
        <v>159</v>
      </c>
    </row>
    <row r="1815" spans="1:2" ht="23.25">
      <c r="A1815" s="518" t="s">
        <v>2213</v>
      </c>
      <c r="B1815" s="501" t="s">
        <v>159</v>
      </c>
    </row>
    <row r="1816" spans="1:2" ht="23.25">
      <c r="A1816" s="518" t="s">
        <v>2318</v>
      </c>
      <c r="B1816" s="664" t="s">
        <v>1627</v>
      </c>
    </row>
    <row r="1817" spans="1:2" ht="23.25">
      <c r="A1817" s="518" t="s">
        <v>3281</v>
      </c>
      <c r="B1817" s="697" t="s">
        <v>1540</v>
      </c>
    </row>
    <row r="1818" spans="1:2" ht="23.25">
      <c r="A1818" s="518" t="s">
        <v>2319</v>
      </c>
      <c r="B1818" s="697" t="s">
        <v>1540</v>
      </c>
    </row>
    <row r="1819" spans="1:2" ht="23.25">
      <c r="A1819" s="518" t="s">
        <v>2320</v>
      </c>
      <c r="B1819" s="697" t="s">
        <v>1540</v>
      </c>
    </row>
    <row r="1820" spans="1:2" ht="23.25">
      <c r="A1820" s="518" t="s">
        <v>2319</v>
      </c>
      <c r="B1820" s="697" t="s">
        <v>1540</v>
      </c>
    </row>
    <row r="1821" spans="1:2" ht="23.25">
      <c r="A1821" s="518" t="s">
        <v>2320</v>
      </c>
      <c r="B1821" s="697" t="s">
        <v>1540</v>
      </c>
    </row>
    <row r="1837" spans="1:2" ht="29.25">
      <c r="A1837" s="1567" t="s">
        <v>1709</v>
      </c>
      <c r="B1837" s="1567"/>
    </row>
    <row r="1838" spans="1:2" ht="29.25">
      <c r="A1838" s="1567" t="s">
        <v>3278</v>
      </c>
      <c r="B1838" s="1567"/>
    </row>
    <row r="1839" ht="12.75">
      <c r="B1839" s="540"/>
    </row>
    <row r="1840" spans="1:2" ht="23.25">
      <c r="A1840" s="517" t="s">
        <v>1710</v>
      </c>
      <c r="B1840" s="517" t="s">
        <v>1711</v>
      </c>
    </row>
    <row r="1841" spans="1:2" ht="23.25">
      <c r="A1841" s="518" t="s">
        <v>1712</v>
      </c>
      <c r="B1841" s="658" t="s">
        <v>1606</v>
      </c>
    </row>
    <row r="1842" spans="1:2" ht="23.25">
      <c r="A1842" s="518" t="s">
        <v>1779</v>
      </c>
      <c r="B1842" s="515" t="s">
        <v>1607</v>
      </c>
    </row>
    <row r="1843" spans="1:2" ht="23.25">
      <c r="A1843" s="518"/>
      <c r="B1843" s="515" t="s">
        <v>1608</v>
      </c>
    </row>
    <row r="1844" spans="1:2" ht="23.25">
      <c r="A1844" s="518" t="s">
        <v>1714</v>
      </c>
      <c r="B1844" s="44" t="s">
        <v>1609</v>
      </c>
    </row>
    <row r="1845" spans="1:2" ht="23.25">
      <c r="A1845" s="518"/>
      <c r="B1845" s="44" t="s">
        <v>1610</v>
      </c>
    </row>
    <row r="1846" spans="1:2" ht="23.25">
      <c r="A1846" s="518"/>
      <c r="B1846" s="44" t="s">
        <v>1611</v>
      </c>
    </row>
    <row r="1847" spans="1:2" ht="23.25">
      <c r="A1847" s="518"/>
      <c r="B1847" s="44" t="s">
        <v>1612</v>
      </c>
    </row>
    <row r="1848" spans="1:2" ht="23.25">
      <c r="A1848" s="518" t="s">
        <v>2198</v>
      </c>
      <c r="B1848" s="515" t="s">
        <v>1754</v>
      </c>
    </row>
    <row r="1849" spans="1:2" ht="23.25">
      <c r="A1849" s="518"/>
      <c r="B1849" s="515" t="s">
        <v>1755</v>
      </c>
    </row>
    <row r="1850" spans="1:2" ht="23.25">
      <c r="A1850" s="518" t="s">
        <v>2199</v>
      </c>
      <c r="B1850" s="659" t="s">
        <v>319</v>
      </c>
    </row>
    <row r="1851" spans="1:2" ht="23.25">
      <c r="A1851" s="1718" t="s">
        <v>2201</v>
      </c>
      <c r="B1851" s="467" t="s">
        <v>1756</v>
      </c>
    </row>
    <row r="1852" spans="1:2" ht="23.25">
      <c r="A1852" s="1718"/>
      <c r="B1852" s="467" t="s">
        <v>1757</v>
      </c>
    </row>
    <row r="1853" spans="1:2" ht="23.25">
      <c r="A1853" s="518" t="s">
        <v>2204</v>
      </c>
      <c r="B1853" s="518" t="s">
        <v>1758</v>
      </c>
    </row>
    <row r="1854" spans="1:2" ht="23.25">
      <c r="A1854" s="518" t="s">
        <v>2206</v>
      </c>
      <c r="B1854" s="518" t="s">
        <v>2209</v>
      </c>
    </row>
    <row r="1855" spans="1:2" ht="23.25">
      <c r="A1855" s="518" t="s">
        <v>2208</v>
      </c>
      <c r="B1855" s="518" t="s">
        <v>2209</v>
      </c>
    </row>
    <row r="1856" spans="1:2" ht="23.25">
      <c r="A1856" s="518" t="s">
        <v>2210</v>
      </c>
      <c r="B1856" s="518" t="s">
        <v>1759</v>
      </c>
    </row>
    <row r="1857" spans="1:2" ht="46.5">
      <c r="A1857" s="518" t="s">
        <v>2212</v>
      </c>
      <c r="B1857" s="518" t="s">
        <v>2209</v>
      </c>
    </row>
    <row r="1858" spans="1:2" ht="23.25">
      <c r="A1858" s="518" t="s">
        <v>2213</v>
      </c>
      <c r="B1858" s="518" t="s">
        <v>1760</v>
      </c>
    </row>
    <row r="1859" spans="1:2" ht="23.25">
      <c r="A1859" s="518" t="s">
        <v>2318</v>
      </c>
      <c r="B1859" s="518" t="s">
        <v>1627</v>
      </c>
    </row>
    <row r="1860" spans="1:2" ht="23.25">
      <c r="A1860" s="518" t="s">
        <v>3281</v>
      </c>
      <c r="B1860" s="672">
        <v>0.9</v>
      </c>
    </row>
    <row r="1861" spans="1:2" ht="23.25">
      <c r="A1861" s="518" t="s">
        <v>2319</v>
      </c>
      <c r="B1861" s="664">
        <v>0.9</v>
      </c>
    </row>
    <row r="1862" spans="1:2" ht="23.25">
      <c r="A1862" s="518" t="s">
        <v>2320</v>
      </c>
      <c r="B1862" s="664">
        <v>0.9</v>
      </c>
    </row>
    <row r="1873" spans="1:2" ht="29.25">
      <c r="A1873" s="1567" t="s">
        <v>1709</v>
      </c>
      <c r="B1873" s="1567"/>
    </row>
    <row r="1874" spans="1:2" ht="29.25">
      <c r="A1874" s="1567" t="s">
        <v>3278</v>
      </c>
      <c r="B1874" s="1567"/>
    </row>
    <row r="1875" ht="12.75">
      <c r="B1875" s="540"/>
    </row>
    <row r="1876" spans="1:2" ht="23.25">
      <c r="A1876" s="517" t="s">
        <v>1710</v>
      </c>
      <c r="B1876" s="517" t="s">
        <v>1711</v>
      </c>
    </row>
    <row r="1877" spans="1:2" ht="23.25">
      <c r="A1877" s="518" t="s">
        <v>1712</v>
      </c>
      <c r="B1877" s="658" t="s">
        <v>1761</v>
      </c>
    </row>
    <row r="1878" spans="1:2" ht="46.5">
      <c r="A1878" s="518" t="s">
        <v>1779</v>
      </c>
      <c r="B1878" s="515" t="s">
        <v>1762</v>
      </c>
    </row>
    <row r="1879" spans="1:2" ht="23.25">
      <c r="A1879" s="518" t="s">
        <v>1714</v>
      </c>
      <c r="B1879" s="515" t="s">
        <v>1763</v>
      </c>
    </row>
    <row r="1880" spans="1:2" ht="46.5">
      <c r="A1880" s="518" t="s">
        <v>2198</v>
      </c>
      <c r="B1880" s="515" t="s">
        <v>1572</v>
      </c>
    </row>
    <row r="1881" spans="1:2" ht="23.25">
      <c r="A1881" s="518" t="s">
        <v>2199</v>
      </c>
      <c r="B1881" s="659" t="s">
        <v>1601</v>
      </c>
    </row>
    <row r="1882" spans="1:2" ht="23.25">
      <c r="A1882" s="1718" t="s">
        <v>2201</v>
      </c>
      <c r="B1882" s="522" t="s">
        <v>1764</v>
      </c>
    </row>
    <row r="1883" spans="1:2" ht="23.25">
      <c r="A1883" s="1718"/>
      <c r="B1883" s="522" t="s">
        <v>1765</v>
      </c>
    </row>
    <row r="1884" spans="1:2" ht="23.25">
      <c r="A1884" s="518" t="s">
        <v>2204</v>
      </c>
      <c r="B1884" s="515" t="s">
        <v>236</v>
      </c>
    </row>
    <row r="1885" spans="1:2" ht="23.25">
      <c r="A1885" s="518" t="s">
        <v>2206</v>
      </c>
      <c r="B1885" s="501" t="s">
        <v>1766</v>
      </c>
    </row>
    <row r="1886" spans="1:2" ht="23.25">
      <c r="A1886" s="518" t="s">
        <v>2208</v>
      </c>
      <c r="B1886" s="501" t="s">
        <v>1605</v>
      </c>
    </row>
    <row r="1887" spans="1:2" ht="23.25">
      <c r="A1887" s="518" t="s">
        <v>2210</v>
      </c>
      <c r="B1887" s="501" t="s">
        <v>1605</v>
      </c>
    </row>
    <row r="1888" spans="1:2" ht="46.5">
      <c r="A1888" s="518" t="s">
        <v>2212</v>
      </c>
      <c r="B1888" s="501" t="s">
        <v>1605</v>
      </c>
    </row>
    <row r="1889" spans="1:2" ht="23.25">
      <c r="A1889" s="518" t="s">
        <v>2213</v>
      </c>
      <c r="B1889" s="501" t="s">
        <v>1767</v>
      </c>
    </row>
    <row r="1890" spans="1:2" ht="23.25">
      <c r="A1890" s="518" t="s">
        <v>2318</v>
      </c>
      <c r="B1890" s="664" t="s">
        <v>1627</v>
      </c>
    </row>
    <row r="1891" spans="1:2" ht="23.25">
      <c r="A1891" s="518" t="s">
        <v>3281</v>
      </c>
      <c r="B1891" s="664">
        <v>0.8</v>
      </c>
    </row>
    <row r="1892" spans="1:2" ht="23.25">
      <c r="A1892" s="518" t="s">
        <v>2319</v>
      </c>
      <c r="B1892" s="664">
        <v>0.85</v>
      </c>
    </row>
    <row r="1893" spans="1:2" ht="23.25">
      <c r="A1893" s="518" t="s">
        <v>2320</v>
      </c>
      <c r="B1893" s="664">
        <v>0.9</v>
      </c>
    </row>
    <row r="1914" spans="1:2" ht="29.25">
      <c r="A1914" s="1567" t="s">
        <v>1709</v>
      </c>
      <c r="B1914" s="1567"/>
    </row>
    <row r="1915" spans="1:2" ht="29.25">
      <c r="A1915" s="1567" t="s">
        <v>3278</v>
      </c>
      <c r="B1915" s="1567"/>
    </row>
    <row r="1916" ht="12.75">
      <c r="B1916" s="540"/>
    </row>
    <row r="1917" spans="1:2" ht="23.25">
      <c r="A1917" s="517" t="s">
        <v>1710</v>
      </c>
      <c r="B1917" s="517" t="s">
        <v>1711</v>
      </c>
    </row>
    <row r="1918" spans="1:2" ht="23.25">
      <c r="A1918" s="518" t="s">
        <v>1712</v>
      </c>
      <c r="B1918" s="658" t="s">
        <v>1768</v>
      </c>
    </row>
    <row r="1919" spans="1:2" ht="23.25">
      <c r="A1919" s="518" t="s">
        <v>1779</v>
      </c>
      <c r="B1919" s="515" t="s">
        <v>3245</v>
      </c>
    </row>
    <row r="1920" spans="1:2" ht="23.25">
      <c r="A1920" s="518" t="s">
        <v>1714</v>
      </c>
      <c r="B1920" s="515" t="s">
        <v>1769</v>
      </c>
    </row>
    <row r="1921" spans="1:2" ht="46.5">
      <c r="A1921" s="518" t="s">
        <v>2198</v>
      </c>
      <c r="B1921" s="515" t="s">
        <v>1572</v>
      </c>
    </row>
    <row r="1922" spans="1:2" ht="23.25">
      <c r="A1922" s="518" t="s">
        <v>2199</v>
      </c>
      <c r="B1922" s="659" t="s">
        <v>1601</v>
      </c>
    </row>
    <row r="1923" spans="1:2" ht="46.5">
      <c r="A1923" s="1718" t="s">
        <v>2201</v>
      </c>
      <c r="B1923" s="522" t="s">
        <v>263</v>
      </c>
    </row>
    <row r="1924" spans="1:2" ht="23.25">
      <c r="A1924" s="1718"/>
      <c r="B1924" s="522" t="s">
        <v>264</v>
      </c>
    </row>
    <row r="1925" spans="1:2" ht="23.25">
      <c r="A1925" s="518" t="s">
        <v>2204</v>
      </c>
      <c r="B1925" s="515" t="s">
        <v>1604</v>
      </c>
    </row>
    <row r="1926" spans="1:2" ht="23.25">
      <c r="A1926" s="518" t="s">
        <v>2206</v>
      </c>
      <c r="B1926" s="501" t="s">
        <v>265</v>
      </c>
    </row>
    <row r="1927" spans="1:2" ht="23.25">
      <c r="A1927" s="518" t="s">
        <v>2208</v>
      </c>
      <c r="B1927" s="501" t="s">
        <v>1605</v>
      </c>
    </row>
    <row r="1928" spans="1:2" ht="23.25">
      <c r="A1928" s="518" t="s">
        <v>2210</v>
      </c>
      <c r="B1928" s="501" t="s">
        <v>1605</v>
      </c>
    </row>
    <row r="1929" spans="1:2" ht="46.5">
      <c r="A1929" s="518" t="s">
        <v>2212</v>
      </c>
      <c r="B1929" s="501" t="s">
        <v>1605</v>
      </c>
    </row>
    <row r="1930" spans="1:2" ht="23.25">
      <c r="A1930" s="518" t="s">
        <v>2213</v>
      </c>
      <c r="B1930" s="501" t="s">
        <v>265</v>
      </c>
    </row>
    <row r="1931" spans="1:2" ht="23.25">
      <c r="A1931" s="518" t="s">
        <v>2318</v>
      </c>
      <c r="B1931" s="664" t="s">
        <v>1627</v>
      </c>
    </row>
    <row r="1932" spans="1:2" ht="23.25">
      <c r="A1932" s="518" t="s">
        <v>3281</v>
      </c>
      <c r="B1932" s="664">
        <v>0.8</v>
      </c>
    </row>
    <row r="1933" spans="1:2" ht="23.25">
      <c r="A1933" s="518" t="s">
        <v>2319</v>
      </c>
      <c r="B1933" s="664">
        <v>0.85</v>
      </c>
    </row>
    <row r="1934" spans="1:2" ht="23.25">
      <c r="A1934" s="518" t="s">
        <v>2320</v>
      </c>
      <c r="B1934" s="664">
        <v>0.9</v>
      </c>
    </row>
    <row r="1955" spans="1:2" ht="29.25">
      <c r="A1955" s="1567" t="s">
        <v>1709</v>
      </c>
      <c r="B1955" s="1567"/>
    </row>
    <row r="1956" spans="1:2" ht="29.25">
      <c r="A1956" s="1567" t="s">
        <v>3278</v>
      </c>
      <c r="B1956" s="1567"/>
    </row>
    <row r="1957" ht="12.75">
      <c r="B1957" s="540"/>
    </row>
    <row r="1958" spans="1:2" ht="23.25">
      <c r="A1958" s="517" t="s">
        <v>1710</v>
      </c>
      <c r="B1958" s="517" t="s">
        <v>1711</v>
      </c>
    </row>
    <row r="1959" spans="1:2" ht="23.25">
      <c r="A1959" s="518" t="s">
        <v>1712</v>
      </c>
      <c r="B1959" s="658" t="s">
        <v>266</v>
      </c>
    </row>
    <row r="1960" spans="1:2" ht="23.25">
      <c r="A1960" s="518" t="s">
        <v>1779</v>
      </c>
      <c r="B1960" s="515" t="s">
        <v>3248</v>
      </c>
    </row>
    <row r="1961" spans="1:2" ht="23.25">
      <c r="A1961" s="518"/>
      <c r="B1961" s="515" t="s">
        <v>267</v>
      </c>
    </row>
    <row r="1962" spans="1:2" ht="23.25">
      <c r="A1962" s="518"/>
      <c r="B1962" s="515" t="s">
        <v>928</v>
      </c>
    </row>
    <row r="1963" spans="1:2" ht="23.25">
      <c r="A1963" s="518" t="s">
        <v>1714</v>
      </c>
      <c r="B1963" s="515"/>
    </row>
    <row r="1964" spans="1:2" ht="23.25">
      <c r="A1964" s="518" t="s">
        <v>2198</v>
      </c>
      <c r="B1964" s="515" t="s">
        <v>929</v>
      </c>
    </row>
    <row r="1965" spans="1:2" ht="23.25">
      <c r="A1965" s="518"/>
      <c r="B1965" s="515" t="s">
        <v>930</v>
      </c>
    </row>
    <row r="1966" spans="1:2" ht="23.25">
      <c r="A1966" s="518" t="s">
        <v>2199</v>
      </c>
      <c r="B1966" s="659" t="s">
        <v>1601</v>
      </c>
    </row>
    <row r="1967" spans="1:2" ht="23.25">
      <c r="A1967" s="1718" t="s">
        <v>2201</v>
      </c>
      <c r="B1967" s="522"/>
    </row>
    <row r="1968" spans="1:2" ht="23.25">
      <c r="A1968" s="1718"/>
      <c r="B1968" s="522"/>
    </row>
    <row r="1969" spans="1:2" ht="23.25">
      <c r="A1969" s="518" t="s">
        <v>2204</v>
      </c>
      <c r="B1969" s="515"/>
    </row>
    <row r="1970" spans="1:2" ht="23.25">
      <c r="A1970" s="518" t="s">
        <v>2206</v>
      </c>
      <c r="B1970" s="501"/>
    </row>
    <row r="1971" spans="1:2" ht="23.25">
      <c r="A1971" s="518" t="s">
        <v>2208</v>
      </c>
      <c r="B1971" s="501"/>
    </row>
    <row r="1972" spans="1:2" ht="23.25">
      <c r="A1972" s="518" t="s">
        <v>2210</v>
      </c>
      <c r="B1972" s="501"/>
    </row>
    <row r="1973" spans="1:2" ht="46.5">
      <c r="A1973" s="518" t="s">
        <v>2212</v>
      </c>
      <c r="B1973" s="501"/>
    </row>
    <row r="1974" spans="1:2" ht="23.25">
      <c r="A1974" s="518" t="s">
        <v>2213</v>
      </c>
      <c r="B1974" s="501"/>
    </row>
    <row r="1975" spans="1:2" ht="23.25">
      <c r="A1975" s="518" t="s">
        <v>2318</v>
      </c>
      <c r="B1975" s="664"/>
    </row>
    <row r="1976" spans="1:2" ht="23.25">
      <c r="A1976" s="518" t="s">
        <v>3281</v>
      </c>
      <c r="B1976" s="664"/>
    </row>
    <row r="1977" spans="1:2" ht="23.25">
      <c r="A1977" s="518" t="s">
        <v>2319</v>
      </c>
      <c r="B1977" s="664"/>
    </row>
    <row r="1978" spans="1:2" ht="23.25">
      <c r="A1978" s="518" t="s">
        <v>2320</v>
      </c>
      <c r="B1978" s="664"/>
    </row>
    <row r="1993" spans="1:2" ht="29.25">
      <c r="A1993" s="1567" t="s">
        <v>1709</v>
      </c>
      <c r="B1993" s="1567"/>
    </row>
    <row r="1994" spans="1:2" ht="29.25">
      <c r="A1994" s="1567" t="s">
        <v>3278</v>
      </c>
      <c r="B1994" s="1567"/>
    </row>
    <row r="1995" ht="12.75">
      <c r="B1995" s="540"/>
    </row>
    <row r="1996" spans="1:2" ht="23.25">
      <c r="A1996" s="517" t="s">
        <v>1710</v>
      </c>
      <c r="B1996" s="517" t="s">
        <v>1711</v>
      </c>
    </row>
    <row r="1997" spans="1:2" ht="23.25">
      <c r="A1997" s="518" t="s">
        <v>1712</v>
      </c>
      <c r="B1997" s="658" t="s">
        <v>931</v>
      </c>
    </row>
    <row r="1998" spans="1:2" ht="23.25">
      <c r="A1998" s="518" t="s">
        <v>1779</v>
      </c>
      <c r="B1998" s="515" t="s">
        <v>3248</v>
      </c>
    </row>
    <row r="1999" spans="1:2" ht="23.25">
      <c r="A1999" s="518"/>
      <c r="B1999" s="515" t="s">
        <v>932</v>
      </c>
    </row>
    <row r="2000" spans="1:2" ht="23.25">
      <c r="A2000" s="518"/>
      <c r="B2000" s="515" t="s">
        <v>933</v>
      </c>
    </row>
    <row r="2001" spans="1:2" ht="24">
      <c r="A2001" s="518" t="s">
        <v>1714</v>
      </c>
      <c r="B2001" s="698" t="s">
        <v>934</v>
      </c>
    </row>
    <row r="2002" spans="1:2" ht="23.25">
      <c r="A2002" s="518" t="s">
        <v>2198</v>
      </c>
      <c r="B2002" s="515" t="s">
        <v>929</v>
      </c>
    </row>
    <row r="2003" spans="1:2" ht="23.25">
      <c r="A2003" s="518"/>
      <c r="B2003" s="515" t="s">
        <v>930</v>
      </c>
    </row>
    <row r="2004" spans="1:2" ht="23.25">
      <c r="A2004" s="518" t="s">
        <v>2199</v>
      </c>
      <c r="B2004" s="659" t="s">
        <v>1601</v>
      </c>
    </row>
    <row r="2005" spans="1:2" ht="46.5">
      <c r="A2005" s="518" t="s">
        <v>2201</v>
      </c>
      <c r="B2005" s="515" t="s">
        <v>935</v>
      </c>
    </row>
    <row r="2006" spans="1:2" ht="24">
      <c r="A2006" s="518" t="s">
        <v>2204</v>
      </c>
      <c r="B2006" s="692" t="s">
        <v>936</v>
      </c>
    </row>
    <row r="2007" spans="1:2" ht="24">
      <c r="A2007" s="518" t="s">
        <v>2206</v>
      </c>
      <c r="B2007" s="692" t="s">
        <v>937</v>
      </c>
    </row>
    <row r="2008" spans="1:2" ht="24">
      <c r="A2008" s="518" t="s">
        <v>2208</v>
      </c>
      <c r="B2008" s="692" t="s">
        <v>937</v>
      </c>
    </row>
    <row r="2009" spans="1:2" ht="24">
      <c r="A2009" s="518" t="s">
        <v>2210</v>
      </c>
      <c r="B2009" s="692" t="s">
        <v>2211</v>
      </c>
    </row>
    <row r="2010" spans="1:2" ht="46.5">
      <c r="A2010" s="518" t="s">
        <v>2212</v>
      </c>
      <c r="B2010" s="698" t="s">
        <v>938</v>
      </c>
    </row>
    <row r="2011" spans="1:2" ht="24">
      <c r="A2011" s="518" t="s">
        <v>2213</v>
      </c>
      <c r="B2011" s="698" t="s">
        <v>985</v>
      </c>
    </row>
    <row r="2012" spans="1:2" ht="24">
      <c r="A2012" s="518" t="s">
        <v>2318</v>
      </c>
      <c r="B2012" s="692" t="s">
        <v>939</v>
      </c>
    </row>
    <row r="2013" spans="1:2" ht="24">
      <c r="A2013" s="518" t="s">
        <v>3281</v>
      </c>
      <c r="B2013" s="692" t="s">
        <v>940</v>
      </c>
    </row>
    <row r="2014" spans="1:2" ht="24">
      <c r="A2014" s="518" t="s">
        <v>2319</v>
      </c>
      <c r="B2014" s="692" t="s">
        <v>941</v>
      </c>
    </row>
    <row r="2015" spans="1:2" ht="24">
      <c r="A2015" s="518" t="s">
        <v>2320</v>
      </c>
      <c r="B2015" s="692" t="s">
        <v>942</v>
      </c>
    </row>
    <row r="2030" spans="1:2" ht="29.25">
      <c r="A2030" s="1567" t="s">
        <v>1709</v>
      </c>
      <c r="B2030" s="1567"/>
    </row>
    <row r="2031" spans="1:2" ht="29.25">
      <c r="A2031" s="1567" t="s">
        <v>3278</v>
      </c>
      <c r="B2031" s="1567"/>
    </row>
    <row r="2032" ht="12.75">
      <c r="B2032" s="540"/>
    </row>
    <row r="2033" spans="1:2" ht="23.25">
      <c r="A2033" s="517" t="s">
        <v>1710</v>
      </c>
      <c r="B2033" s="517" t="s">
        <v>1711</v>
      </c>
    </row>
    <row r="2034" spans="1:2" ht="23.25">
      <c r="A2034" s="518" t="s">
        <v>1712</v>
      </c>
      <c r="B2034" s="658" t="s">
        <v>943</v>
      </c>
    </row>
    <row r="2035" spans="1:2" ht="23.25">
      <c r="A2035" s="518" t="s">
        <v>1779</v>
      </c>
      <c r="B2035" s="515" t="s">
        <v>3248</v>
      </c>
    </row>
    <row r="2036" spans="1:2" ht="23.25">
      <c r="A2036" s="518"/>
      <c r="B2036" s="515" t="s">
        <v>3257</v>
      </c>
    </row>
    <row r="2037" spans="1:2" ht="23.25">
      <c r="A2037" s="518" t="s">
        <v>1714</v>
      </c>
      <c r="B2037" s="515" t="s">
        <v>944</v>
      </c>
    </row>
    <row r="2038" spans="1:2" ht="46.5">
      <c r="A2038" s="518" t="s">
        <v>2198</v>
      </c>
      <c r="B2038" s="515" t="s">
        <v>945</v>
      </c>
    </row>
    <row r="2039" spans="1:2" ht="23.25">
      <c r="A2039" s="518" t="s">
        <v>2199</v>
      </c>
      <c r="B2039" s="659" t="s">
        <v>1601</v>
      </c>
    </row>
    <row r="2040" spans="1:2" ht="23.25">
      <c r="A2040" s="1718" t="s">
        <v>2201</v>
      </c>
      <c r="B2040" s="522"/>
    </row>
    <row r="2041" spans="1:2" ht="23.25">
      <c r="A2041" s="1718"/>
      <c r="B2041" s="522"/>
    </row>
    <row r="2042" spans="1:2" ht="23.25">
      <c r="A2042" s="518" t="s">
        <v>2204</v>
      </c>
      <c r="B2042" s="515"/>
    </row>
    <row r="2043" spans="1:2" ht="23.25">
      <c r="A2043" s="518" t="s">
        <v>2206</v>
      </c>
      <c r="B2043" s="501"/>
    </row>
    <row r="2044" spans="1:2" ht="23.25">
      <c r="A2044" s="518" t="s">
        <v>2208</v>
      </c>
      <c r="B2044" s="501"/>
    </row>
    <row r="2045" spans="1:2" ht="23.25">
      <c r="A2045" s="518" t="s">
        <v>2210</v>
      </c>
      <c r="B2045" s="501"/>
    </row>
    <row r="2046" spans="1:2" ht="46.5">
      <c r="A2046" s="518" t="s">
        <v>2212</v>
      </c>
      <c r="B2046" s="501"/>
    </row>
    <row r="2047" spans="1:2" ht="23.25">
      <c r="A2047" s="518" t="s">
        <v>2213</v>
      </c>
      <c r="B2047" s="501"/>
    </row>
    <row r="2048" spans="1:2" ht="23.25">
      <c r="A2048" s="518" t="s">
        <v>2318</v>
      </c>
      <c r="B2048" s="664"/>
    </row>
    <row r="2049" spans="1:2" ht="23.25">
      <c r="A2049" s="518" t="s">
        <v>3281</v>
      </c>
      <c r="B2049" s="664"/>
    </row>
    <row r="2050" spans="1:2" ht="23.25">
      <c r="A2050" s="518" t="s">
        <v>2319</v>
      </c>
      <c r="B2050" s="664"/>
    </row>
    <row r="2051" spans="1:2" ht="23.25">
      <c r="A2051" s="518" t="s">
        <v>2320</v>
      </c>
      <c r="B2051" s="664"/>
    </row>
    <row r="2070" spans="1:2" ht="29.25">
      <c r="A2070" s="1567" t="s">
        <v>1709</v>
      </c>
      <c r="B2070" s="1567"/>
    </row>
    <row r="2071" spans="1:2" ht="29.25">
      <c r="A2071" s="1567" t="s">
        <v>3278</v>
      </c>
      <c r="B2071" s="1567"/>
    </row>
    <row r="2072" ht="12.75">
      <c r="B2072" s="540"/>
    </row>
    <row r="2073" spans="1:2" ht="23.25">
      <c r="A2073" s="517" t="s">
        <v>1710</v>
      </c>
      <c r="B2073" s="517" t="s">
        <v>1711</v>
      </c>
    </row>
    <row r="2074" spans="1:2" ht="23.25">
      <c r="A2074" s="518" t="s">
        <v>1712</v>
      </c>
      <c r="B2074" s="658" t="s">
        <v>946</v>
      </c>
    </row>
    <row r="2075" spans="1:2" ht="23.25">
      <c r="A2075" s="518" t="s">
        <v>1779</v>
      </c>
      <c r="B2075" s="515" t="s">
        <v>3248</v>
      </c>
    </row>
    <row r="2076" spans="1:2" ht="23.25">
      <c r="A2076" s="518"/>
      <c r="B2076" s="515" t="s">
        <v>3258</v>
      </c>
    </row>
    <row r="2077" spans="1:2" ht="23.25">
      <c r="A2077" s="518" t="s">
        <v>1714</v>
      </c>
      <c r="B2077" s="515"/>
    </row>
    <row r="2078" spans="1:2" ht="23.25">
      <c r="A2078" s="518" t="s">
        <v>2198</v>
      </c>
      <c r="B2078" s="515" t="s">
        <v>929</v>
      </c>
    </row>
    <row r="2079" spans="1:2" ht="23.25">
      <c r="A2079" s="518"/>
      <c r="B2079" s="515" t="s">
        <v>930</v>
      </c>
    </row>
    <row r="2080" spans="1:2" ht="23.25">
      <c r="A2080" s="518" t="s">
        <v>2199</v>
      </c>
      <c r="B2080" s="659" t="s">
        <v>1601</v>
      </c>
    </row>
    <row r="2081" spans="1:2" ht="23.25">
      <c r="A2081" s="1718" t="s">
        <v>2201</v>
      </c>
      <c r="B2081" s="522"/>
    </row>
    <row r="2082" spans="1:2" ht="23.25">
      <c r="A2082" s="1718"/>
      <c r="B2082" s="522"/>
    </row>
    <row r="2083" spans="1:2" ht="23.25">
      <c r="A2083" s="518" t="s">
        <v>2204</v>
      </c>
      <c r="B2083" s="515"/>
    </row>
    <row r="2084" spans="1:2" ht="23.25">
      <c r="A2084" s="518" t="s">
        <v>2206</v>
      </c>
      <c r="B2084" s="501"/>
    </row>
    <row r="2085" spans="1:2" ht="23.25">
      <c r="A2085" s="518" t="s">
        <v>2208</v>
      </c>
      <c r="B2085" s="501"/>
    </row>
    <row r="2086" spans="1:2" ht="23.25">
      <c r="A2086" s="518" t="s">
        <v>2210</v>
      </c>
      <c r="B2086" s="501"/>
    </row>
    <row r="2087" spans="1:2" ht="46.5">
      <c r="A2087" s="518" t="s">
        <v>2212</v>
      </c>
      <c r="B2087" s="501"/>
    </row>
    <row r="2088" spans="1:2" ht="23.25">
      <c r="A2088" s="518" t="s">
        <v>2213</v>
      </c>
      <c r="B2088" s="501"/>
    </row>
    <row r="2089" spans="1:2" ht="23.25">
      <c r="A2089" s="518" t="s">
        <v>2318</v>
      </c>
      <c r="B2089" s="664"/>
    </row>
    <row r="2090" spans="1:2" ht="23.25">
      <c r="A2090" s="518" t="s">
        <v>3281</v>
      </c>
      <c r="B2090" s="664"/>
    </row>
    <row r="2091" spans="1:2" ht="23.25">
      <c r="A2091" s="518" t="s">
        <v>2319</v>
      </c>
      <c r="B2091" s="664"/>
    </row>
    <row r="2092" spans="1:2" ht="23.25">
      <c r="A2092" s="518" t="s">
        <v>2320</v>
      </c>
      <c r="B2092" s="664"/>
    </row>
    <row r="2110" spans="1:2" ht="29.25">
      <c r="A2110" s="1567" t="s">
        <v>1709</v>
      </c>
      <c r="B2110" s="1567"/>
    </row>
    <row r="2111" spans="1:2" ht="29.25">
      <c r="A2111" s="1567" t="s">
        <v>3278</v>
      </c>
      <c r="B2111" s="1567"/>
    </row>
    <row r="2112" ht="12.75">
      <c r="B2112" s="540"/>
    </row>
    <row r="2113" spans="1:2" ht="23.25">
      <c r="A2113" s="517" t="s">
        <v>1710</v>
      </c>
      <c r="B2113" s="517" t="s">
        <v>1711</v>
      </c>
    </row>
    <row r="2114" spans="1:2" ht="23.25">
      <c r="A2114" s="518" t="s">
        <v>1712</v>
      </c>
      <c r="B2114" s="658" t="s">
        <v>947</v>
      </c>
    </row>
    <row r="2115" spans="1:2" ht="23.25">
      <c r="A2115" s="518" t="s">
        <v>1779</v>
      </c>
      <c r="B2115" s="515" t="s">
        <v>3259</v>
      </c>
    </row>
    <row r="2116" spans="1:2" ht="23.25">
      <c r="A2116" s="518"/>
      <c r="B2116" s="515" t="s">
        <v>3262</v>
      </c>
    </row>
    <row r="2117" spans="1:2" ht="23.25">
      <c r="A2117" s="518" t="s">
        <v>1714</v>
      </c>
      <c r="B2117" s="515"/>
    </row>
    <row r="2118" spans="1:2" ht="23.25">
      <c r="A2118" s="518" t="s">
        <v>2198</v>
      </c>
      <c r="B2118" s="515" t="s">
        <v>929</v>
      </c>
    </row>
    <row r="2119" spans="1:2" ht="23.25">
      <c r="A2119" s="518"/>
      <c r="B2119" s="515" t="s">
        <v>930</v>
      </c>
    </row>
    <row r="2120" spans="1:2" ht="23.25">
      <c r="A2120" s="518" t="s">
        <v>2199</v>
      </c>
      <c r="B2120" s="659" t="s">
        <v>1601</v>
      </c>
    </row>
    <row r="2121" spans="1:2" ht="23.25">
      <c r="A2121" s="1718" t="s">
        <v>2201</v>
      </c>
      <c r="B2121" s="522"/>
    </row>
    <row r="2122" spans="1:2" ht="23.25">
      <c r="A2122" s="1718"/>
      <c r="B2122" s="522"/>
    </row>
    <row r="2123" spans="1:2" ht="23.25">
      <c r="A2123" s="518" t="s">
        <v>2204</v>
      </c>
      <c r="B2123" s="515"/>
    </row>
    <row r="2124" spans="1:2" ht="23.25">
      <c r="A2124" s="518" t="s">
        <v>2206</v>
      </c>
      <c r="B2124" s="501"/>
    </row>
    <row r="2125" spans="1:2" ht="23.25">
      <c r="A2125" s="518" t="s">
        <v>2208</v>
      </c>
      <c r="B2125" s="501"/>
    </row>
    <row r="2126" spans="1:2" ht="23.25">
      <c r="A2126" s="518" t="s">
        <v>2210</v>
      </c>
      <c r="B2126" s="501"/>
    </row>
    <row r="2127" spans="1:2" ht="46.5">
      <c r="A2127" s="518" t="s">
        <v>2212</v>
      </c>
      <c r="B2127" s="501"/>
    </row>
    <row r="2128" spans="1:2" ht="23.25">
      <c r="A2128" s="518" t="s">
        <v>2213</v>
      </c>
      <c r="B2128" s="501"/>
    </row>
    <row r="2129" spans="1:2" ht="23.25">
      <c r="A2129" s="518" t="s">
        <v>2318</v>
      </c>
      <c r="B2129" s="664"/>
    </row>
    <row r="2130" spans="1:2" ht="23.25">
      <c r="A2130" s="518" t="s">
        <v>3281</v>
      </c>
      <c r="B2130" s="664"/>
    </row>
    <row r="2131" spans="1:2" ht="23.25">
      <c r="A2131" s="518" t="s">
        <v>2319</v>
      </c>
      <c r="B2131" s="664"/>
    </row>
    <row r="2132" spans="1:2" ht="23.25">
      <c r="A2132" s="518" t="s">
        <v>2320</v>
      </c>
      <c r="B2132" s="664"/>
    </row>
    <row r="2150" spans="1:2" ht="29.25">
      <c r="A2150" s="1567" t="s">
        <v>1709</v>
      </c>
      <c r="B2150" s="1567"/>
    </row>
    <row r="2151" spans="1:2" ht="29.25">
      <c r="A2151" s="1567" t="s">
        <v>3278</v>
      </c>
      <c r="B2151" s="1567"/>
    </row>
    <row r="2152" ht="12.75">
      <c r="B2152" s="540"/>
    </row>
    <row r="2153" spans="1:2" ht="23.25">
      <c r="A2153" s="517" t="s">
        <v>1710</v>
      </c>
      <c r="B2153" s="517" t="s">
        <v>1711</v>
      </c>
    </row>
    <row r="2154" spans="1:2" ht="23.25">
      <c r="A2154" s="518" t="s">
        <v>1712</v>
      </c>
      <c r="B2154" s="658" t="s">
        <v>948</v>
      </c>
    </row>
    <row r="2155" spans="1:2" ht="23.25">
      <c r="A2155" s="518" t="s">
        <v>1779</v>
      </c>
      <c r="B2155" s="515" t="s">
        <v>3259</v>
      </c>
    </row>
    <row r="2156" spans="1:2" ht="23.25">
      <c r="A2156" s="518"/>
      <c r="B2156" s="518" t="s">
        <v>3263</v>
      </c>
    </row>
    <row r="2157" spans="1:2" ht="23.25">
      <c r="A2157" s="518" t="s">
        <v>1714</v>
      </c>
      <c r="B2157" s="515"/>
    </row>
    <row r="2158" spans="1:2" ht="23.25">
      <c r="A2158" s="518" t="s">
        <v>2198</v>
      </c>
      <c r="B2158" s="515" t="s">
        <v>929</v>
      </c>
    </row>
    <row r="2159" spans="1:2" ht="23.25">
      <c r="A2159" s="518"/>
      <c r="B2159" s="515" t="s">
        <v>930</v>
      </c>
    </row>
    <row r="2160" spans="1:2" ht="23.25">
      <c r="A2160" s="518" t="s">
        <v>2199</v>
      </c>
      <c r="B2160" s="659" t="s">
        <v>1601</v>
      </c>
    </row>
    <row r="2161" spans="1:2" ht="23.25">
      <c r="A2161" s="1718" t="s">
        <v>2201</v>
      </c>
      <c r="B2161" s="522"/>
    </row>
    <row r="2162" spans="1:2" ht="23.25">
      <c r="A2162" s="1718"/>
      <c r="B2162" s="522"/>
    </row>
    <row r="2163" spans="1:2" ht="23.25">
      <c r="A2163" s="518" t="s">
        <v>2204</v>
      </c>
      <c r="B2163" s="515"/>
    </row>
    <row r="2164" spans="1:2" ht="23.25">
      <c r="A2164" s="518" t="s">
        <v>2206</v>
      </c>
      <c r="B2164" s="501"/>
    </row>
    <row r="2165" spans="1:2" ht="23.25">
      <c r="A2165" s="518" t="s">
        <v>2208</v>
      </c>
      <c r="B2165" s="501"/>
    </row>
    <row r="2166" spans="1:2" ht="23.25">
      <c r="A2166" s="518" t="s">
        <v>2210</v>
      </c>
      <c r="B2166" s="501"/>
    </row>
    <row r="2167" spans="1:2" ht="46.5">
      <c r="A2167" s="518" t="s">
        <v>2212</v>
      </c>
      <c r="B2167" s="501"/>
    </row>
    <row r="2168" spans="1:2" ht="23.25">
      <c r="A2168" s="518" t="s">
        <v>2213</v>
      </c>
      <c r="B2168" s="501"/>
    </row>
    <row r="2169" spans="1:2" ht="23.25">
      <c r="A2169" s="518" t="s">
        <v>2318</v>
      </c>
      <c r="B2169" s="664"/>
    </row>
    <row r="2170" spans="1:2" ht="23.25">
      <c r="A2170" s="518" t="s">
        <v>3281</v>
      </c>
      <c r="B2170" s="664"/>
    </row>
    <row r="2171" spans="1:2" ht="23.25">
      <c r="A2171" s="518" t="s">
        <v>2319</v>
      </c>
      <c r="B2171" s="664"/>
    </row>
    <row r="2172" spans="1:2" ht="23.25">
      <c r="A2172" s="518" t="s">
        <v>2320</v>
      </c>
      <c r="B2172" s="664"/>
    </row>
    <row r="2190" spans="1:2" ht="29.25">
      <c r="A2190" s="1567" t="s">
        <v>1709</v>
      </c>
      <c r="B2190" s="1567"/>
    </row>
    <row r="2191" spans="1:2" ht="29.25">
      <c r="A2191" s="1567" t="s">
        <v>3278</v>
      </c>
      <c r="B2191" s="1567"/>
    </row>
    <row r="2192" ht="12.75">
      <c r="B2192" s="540"/>
    </row>
    <row r="2193" spans="1:2" ht="23.25">
      <c r="A2193" s="517" t="s">
        <v>1710</v>
      </c>
      <c r="B2193" s="517" t="s">
        <v>1711</v>
      </c>
    </row>
    <row r="2194" spans="1:2" ht="23.25">
      <c r="A2194" s="518" t="s">
        <v>1712</v>
      </c>
      <c r="B2194" s="658" t="s">
        <v>949</v>
      </c>
    </row>
    <row r="2195" spans="1:2" ht="23.25">
      <c r="A2195" s="518" t="s">
        <v>1779</v>
      </c>
      <c r="B2195" s="515" t="s">
        <v>3259</v>
      </c>
    </row>
    <row r="2196" spans="1:2" ht="23.25">
      <c r="A2196" s="518"/>
      <c r="B2196" s="518" t="s">
        <v>3264</v>
      </c>
    </row>
    <row r="2197" spans="1:2" ht="23.25">
      <c r="A2197" s="518" t="s">
        <v>1714</v>
      </c>
      <c r="B2197" s="515"/>
    </row>
    <row r="2198" spans="1:2" ht="23.25">
      <c r="A2198" s="518" t="s">
        <v>2198</v>
      </c>
      <c r="B2198" s="515" t="s">
        <v>929</v>
      </c>
    </row>
    <row r="2199" spans="1:2" ht="23.25">
      <c r="A2199" s="518"/>
      <c r="B2199" s="515" t="s">
        <v>930</v>
      </c>
    </row>
    <row r="2200" spans="1:2" ht="23.25">
      <c r="A2200" s="518" t="s">
        <v>2199</v>
      </c>
      <c r="B2200" s="659" t="s">
        <v>1601</v>
      </c>
    </row>
    <row r="2201" spans="1:2" ht="23.25">
      <c r="A2201" s="1718" t="s">
        <v>2201</v>
      </c>
      <c r="B2201" s="522"/>
    </row>
    <row r="2202" spans="1:2" ht="23.25">
      <c r="A2202" s="1718"/>
      <c r="B2202" s="522"/>
    </row>
    <row r="2203" spans="1:2" ht="23.25">
      <c r="A2203" s="518" t="s">
        <v>2204</v>
      </c>
      <c r="B2203" s="515"/>
    </row>
    <row r="2204" spans="1:2" ht="23.25">
      <c r="A2204" s="518" t="s">
        <v>2206</v>
      </c>
      <c r="B2204" s="501"/>
    </row>
    <row r="2205" spans="1:2" ht="23.25">
      <c r="A2205" s="518" t="s">
        <v>2208</v>
      </c>
      <c r="B2205" s="501"/>
    </row>
    <row r="2206" spans="1:2" ht="23.25">
      <c r="A2206" s="518" t="s">
        <v>2210</v>
      </c>
      <c r="B2206" s="501"/>
    </row>
    <row r="2207" spans="1:2" ht="46.5">
      <c r="A2207" s="518" t="s">
        <v>2212</v>
      </c>
      <c r="B2207" s="501"/>
    </row>
    <row r="2208" spans="1:2" ht="23.25">
      <c r="A2208" s="518" t="s">
        <v>2213</v>
      </c>
      <c r="B2208" s="501"/>
    </row>
    <row r="2209" spans="1:2" ht="23.25">
      <c r="A2209" s="518" t="s">
        <v>2318</v>
      </c>
      <c r="B2209" s="664"/>
    </row>
    <row r="2210" spans="1:2" ht="23.25">
      <c r="A2210" s="518" t="s">
        <v>3281</v>
      </c>
      <c r="B2210" s="664"/>
    </row>
    <row r="2211" spans="1:2" ht="23.25">
      <c r="A2211" s="518" t="s">
        <v>2319</v>
      </c>
      <c r="B2211" s="664"/>
    </row>
    <row r="2212" spans="1:2" ht="23.25">
      <c r="A2212" s="518" t="s">
        <v>2320</v>
      </c>
      <c r="B2212" s="664"/>
    </row>
    <row r="2230" spans="1:2" ht="29.25">
      <c r="A2230" s="1567" t="s">
        <v>1709</v>
      </c>
      <c r="B2230" s="1567"/>
    </row>
    <row r="2231" spans="1:2" ht="29.25">
      <c r="A2231" s="1567" t="s">
        <v>3278</v>
      </c>
      <c r="B2231" s="1567"/>
    </row>
    <row r="2232" ht="12.75">
      <c r="B2232" s="540"/>
    </row>
    <row r="2233" spans="1:2" ht="23.25">
      <c r="A2233" s="517" t="s">
        <v>1710</v>
      </c>
      <c r="B2233" s="517" t="s">
        <v>1711</v>
      </c>
    </row>
    <row r="2234" spans="1:2" ht="23.25">
      <c r="A2234" s="518" t="s">
        <v>1712</v>
      </c>
      <c r="B2234" s="658" t="s">
        <v>950</v>
      </c>
    </row>
    <row r="2235" spans="1:2" ht="23.25">
      <c r="A2235" s="518" t="s">
        <v>1779</v>
      </c>
      <c r="B2235" s="515" t="s">
        <v>3267</v>
      </c>
    </row>
    <row r="2236" spans="1:2" ht="23.25">
      <c r="A2236" s="518" t="s">
        <v>1714</v>
      </c>
      <c r="B2236" s="515" t="s">
        <v>951</v>
      </c>
    </row>
    <row r="2237" spans="1:2" ht="23.25">
      <c r="A2237" s="518"/>
      <c r="B2237" s="515" t="s">
        <v>952</v>
      </c>
    </row>
    <row r="2238" spans="1:2" ht="23.25">
      <c r="A2238" s="518" t="s">
        <v>2198</v>
      </c>
      <c r="B2238" s="515" t="s">
        <v>953</v>
      </c>
    </row>
    <row r="2239" spans="1:2" ht="23.25">
      <c r="A2239" s="518"/>
      <c r="B2239" s="515" t="s">
        <v>954</v>
      </c>
    </row>
    <row r="2240" spans="1:2" ht="23.25">
      <c r="A2240" s="518" t="s">
        <v>2199</v>
      </c>
      <c r="B2240" s="659" t="s">
        <v>1601</v>
      </c>
    </row>
    <row r="2241" spans="1:2" ht="23.25">
      <c r="A2241" s="1718" t="s">
        <v>2201</v>
      </c>
      <c r="B2241" s="522" t="s">
        <v>955</v>
      </c>
    </row>
    <row r="2242" spans="1:2" ht="23.25">
      <c r="A2242" s="1718"/>
      <c r="B2242" s="522" t="s">
        <v>956</v>
      </c>
    </row>
    <row r="2243" spans="1:2" ht="23.25">
      <c r="A2243" s="518" t="s">
        <v>2204</v>
      </c>
      <c r="B2243" s="515" t="s">
        <v>957</v>
      </c>
    </row>
    <row r="2244" spans="1:2" ht="23.25">
      <c r="A2244" s="518" t="s">
        <v>2206</v>
      </c>
      <c r="B2244" s="501" t="s">
        <v>958</v>
      </c>
    </row>
    <row r="2245" spans="1:2" ht="23.25">
      <c r="A2245" s="518" t="s">
        <v>2208</v>
      </c>
      <c r="B2245" s="501" t="s">
        <v>958</v>
      </c>
    </row>
    <row r="2246" spans="1:2" ht="23.25">
      <c r="A2246" s="518" t="s">
        <v>2210</v>
      </c>
      <c r="B2246" s="501" t="s">
        <v>958</v>
      </c>
    </row>
    <row r="2247" spans="1:2" ht="46.5">
      <c r="A2247" s="518" t="s">
        <v>2212</v>
      </c>
      <c r="B2247" s="501" t="s">
        <v>958</v>
      </c>
    </row>
    <row r="2248" spans="1:2" ht="23.25">
      <c r="A2248" s="518" t="s">
        <v>2213</v>
      </c>
      <c r="B2248" s="501" t="s">
        <v>1341</v>
      </c>
    </row>
    <row r="2249" spans="1:2" ht="23.25">
      <c r="A2249" s="518" t="s">
        <v>2318</v>
      </c>
      <c r="B2249" s="663">
        <v>0.817</v>
      </c>
    </row>
    <row r="2250" spans="1:2" ht="23.25">
      <c r="A2250" s="518" t="s">
        <v>3281</v>
      </c>
      <c r="B2250" s="664">
        <v>0.82</v>
      </c>
    </row>
    <row r="2251" spans="1:2" ht="23.25">
      <c r="A2251" s="518" t="s">
        <v>2319</v>
      </c>
      <c r="B2251" s="664">
        <v>0.84</v>
      </c>
    </row>
    <row r="2252" spans="1:2" ht="23.25">
      <c r="A2252" s="518" t="s">
        <v>2320</v>
      </c>
      <c r="B2252" s="664">
        <v>0.85</v>
      </c>
    </row>
    <row r="2270" spans="1:2" ht="29.25">
      <c r="A2270" s="1567" t="s">
        <v>1709</v>
      </c>
      <c r="B2270" s="1567"/>
    </row>
    <row r="2271" spans="1:2" ht="29.25">
      <c r="A2271" s="1567" t="s">
        <v>3278</v>
      </c>
      <c r="B2271" s="1567"/>
    </row>
    <row r="2272" ht="12.75">
      <c r="B2272" s="540"/>
    </row>
    <row r="2273" spans="1:2" ht="23.25">
      <c r="A2273" s="517" t="s">
        <v>1710</v>
      </c>
      <c r="B2273" s="517" t="s">
        <v>1711</v>
      </c>
    </row>
    <row r="2274" spans="1:2" ht="23.25">
      <c r="A2274" s="518" t="s">
        <v>1712</v>
      </c>
      <c r="B2274" s="658" t="s">
        <v>959</v>
      </c>
    </row>
    <row r="2275" spans="1:2" ht="23.25">
      <c r="A2275" s="518" t="s">
        <v>1779</v>
      </c>
      <c r="B2275" s="515" t="s">
        <v>960</v>
      </c>
    </row>
    <row r="2276" spans="1:2" ht="23.25">
      <c r="A2276" s="518"/>
      <c r="B2276" s="515" t="s">
        <v>961</v>
      </c>
    </row>
    <row r="2277" spans="1:2" ht="23.25">
      <c r="A2277" s="518" t="s">
        <v>1714</v>
      </c>
      <c r="B2277" s="44" t="s">
        <v>962</v>
      </c>
    </row>
    <row r="2278" spans="1:2" ht="23.25">
      <c r="A2278" s="518"/>
      <c r="B2278" s="44" t="s">
        <v>963</v>
      </c>
    </row>
    <row r="2279" spans="1:2" ht="23.25">
      <c r="A2279" s="518" t="s">
        <v>2198</v>
      </c>
      <c r="B2279" s="515" t="s">
        <v>953</v>
      </c>
    </row>
    <row r="2280" spans="1:2" ht="23.25">
      <c r="A2280" s="518"/>
      <c r="B2280" s="515" t="s">
        <v>954</v>
      </c>
    </row>
    <row r="2281" spans="1:2" ht="23.25">
      <c r="A2281" s="518" t="s">
        <v>2199</v>
      </c>
      <c r="B2281" s="659" t="s">
        <v>319</v>
      </c>
    </row>
    <row r="2282" spans="1:2" ht="23.25">
      <c r="A2282" s="1718" t="s">
        <v>2201</v>
      </c>
      <c r="B2282" s="522" t="s">
        <v>964</v>
      </c>
    </row>
    <row r="2283" spans="1:2" ht="23.25">
      <c r="A2283" s="1718"/>
      <c r="B2283" s="522" t="s">
        <v>965</v>
      </c>
    </row>
    <row r="2284" spans="1:2" ht="23.25">
      <c r="A2284" s="518" t="s">
        <v>2204</v>
      </c>
      <c r="B2284" s="44" t="s">
        <v>236</v>
      </c>
    </row>
    <row r="2285" spans="1:2" ht="23.25">
      <c r="A2285" s="518" t="s">
        <v>2206</v>
      </c>
      <c r="B2285" s="44" t="s">
        <v>966</v>
      </c>
    </row>
    <row r="2286" spans="1:2" ht="23.25">
      <c r="A2286" s="518" t="s">
        <v>2208</v>
      </c>
      <c r="B2286" s="44" t="s">
        <v>967</v>
      </c>
    </row>
    <row r="2287" spans="1:2" ht="23.25">
      <c r="A2287" s="518" t="s">
        <v>2210</v>
      </c>
      <c r="B2287" s="44" t="s">
        <v>1501</v>
      </c>
    </row>
    <row r="2288" spans="1:2" ht="46.5">
      <c r="A2288" s="518" t="s">
        <v>2212</v>
      </c>
      <c r="B2288" s="44" t="s">
        <v>966</v>
      </c>
    </row>
    <row r="2289" spans="1:2" ht="23.25">
      <c r="A2289" s="518" t="s">
        <v>2213</v>
      </c>
      <c r="B2289" s="44" t="s">
        <v>968</v>
      </c>
    </row>
    <row r="2290" spans="1:2" ht="23.25">
      <c r="A2290" s="518" t="s">
        <v>2318</v>
      </c>
      <c r="B2290" s="44" t="s">
        <v>1627</v>
      </c>
    </row>
    <row r="2291" spans="1:2" ht="23.25">
      <c r="A2291" s="518" t="s">
        <v>3281</v>
      </c>
      <c r="B2291" s="672">
        <v>0.4</v>
      </c>
    </row>
    <row r="2292" spans="1:2" ht="23.25">
      <c r="A2292" s="518" t="s">
        <v>2319</v>
      </c>
      <c r="B2292" s="672">
        <v>0.45</v>
      </c>
    </row>
    <row r="2293" spans="1:2" ht="23.25">
      <c r="A2293" s="518" t="s">
        <v>2320</v>
      </c>
      <c r="B2293" s="672">
        <v>0.5</v>
      </c>
    </row>
    <row r="2309" spans="1:2" ht="29.25">
      <c r="A2309" s="1567" t="s">
        <v>1709</v>
      </c>
      <c r="B2309" s="1567"/>
    </row>
    <row r="2310" spans="1:2" ht="29.25">
      <c r="A2310" s="1567" t="s">
        <v>3278</v>
      </c>
      <c r="B2310" s="1567"/>
    </row>
    <row r="2311" ht="12.75">
      <c r="B2311" s="540"/>
    </row>
    <row r="2312" spans="1:2" ht="23.25">
      <c r="A2312" s="517" t="s">
        <v>1710</v>
      </c>
      <c r="B2312" s="517" t="s">
        <v>1711</v>
      </c>
    </row>
    <row r="2313" spans="1:2" ht="23.25">
      <c r="A2313" s="518" t="s">
        <v>1712</v>
      </c>
      <c r="B2313" s="658" t="s">
        <v>969</v>
      </c>
    </row>
    <row r="2314" spans="1:2" ht="23.25">
      <c r="A2314" s="518" t="s">
        <v>1779</v>
      </c>
      <c r="B2314" s="515" t="s">
        <v>970</v>
      </c>
    </row>
    <row r="2315" spans="1:2" ht="23.25">
      <c r="A2315" s="518"/>
      <c r="B2315" s="515" t="s">
        <v>971</v>
      </c>
    </row>
    <row r="2316" spans="1:2" ht="23.25">
      <c r="A2316" s="518" t="s">
        <v>1714</v>
      </c>
      <c r="B2316" s="44" t="s">
        <v>972</v>
      </c>
    </row>
    <row r="2317" spans="1:2" ht="23.25">
      <c r="A2317" s="518"/>
      <c r="B2317" s="44" t="s">
        <v>973</v>
      </c>
    </row>
    <row r="2318" spans="1:2" ht="23.25">
      <c r="A2318" s="518"/>
      <c r="B2318" s="44" t="s">
        <v>974</v>
      </c>
    </row>
    <row r="2319" spans="1:2" ht="23.25">
      <c r="A2319" s="518" t="s">
        <v>2198</v>
      </c>
      <c r="B2319" s="515" t="s">
        <v>3272</v>
      </c>
    </row>
    <row r="2320" spans="1:2" ht="23.25">
      <c r="A2320" s="518" t="s">
        <v>2199</v>
      </c>
      <c r="B2320" s="659" t="s">
        <v>154</v>
      </c>
    </row>
    <row r="2321" spans="1:2" ht="12.75">
      <c r="A2321" s="1718" t="s">
        <v>2201</v>
      </c>
      <c r="B2321" s="1707" t="s">
        <v>975</v>
      </c>
    </row>
    <row r="2322" spans="1:2" ht="12.75">
      <c r="A2322" s="1718"/>
      <c r="B2322" s="1667"/>
    </row>
    <row r="2323" spans="1:2" ht="23.25">
      <c r="A2323" s="518" t="s">
        <v>2204</v>
      </c>
      <c r="B2323" s="518" t="s">
        <v>976</v>
      </c>
    </row>
    <row r="2324" spans="1:2" ht="23.25">
      <c r="A2324" s="518" t="s">
        <v>2206</v>
      </c>
      <c r="B2324" s="518" t="s">
        <v>2209</v>
      </c>
    </row>
    <row r="2325" spans="1:2" ht="23.25">
      <c r="A2325" s="518" t="s">
        <v>2208</v>
      </c>
      <c r="B2325" s="518" t="s">
        <v>2209</v>
      </c>
    </row>
    <row r="2326" spans="1:2" ht="23.25">
      <c r="A2326" s="518" t="s">
        <v>2210</v>
      </c>
      <c r="B2326" s="518" t="s">
        <v>1759</v>
      </c>
    </row>
    <row r="2327" spans="1:2" ht="46.5">
      <c r="A2327" s="518" t="s">
        <v>2212</v>
      </c>
      <c r="B2327" s="518" t="s">
        <v>2209</v>
      </c>
    </row>
    <row r="2328" spans="1:2" ht="23.25">
      <c r="A2328" s="518" t="s">
        <v>2213</v>
      </c>
      <c r="B2328" s="518" t="s">
        <v>977</v>
      </c>
    </row>
    <row r="2329" spans="1:2" ht="23.25">
      <c r="A2329" s="518" t="s">
        <v>2318</v>
      </c>
      <c r="B2329" s="515">
        <v>2.72</v>
      </c>
    </row>
    <row r="2330" spans="1:2" ht="23.25">
      <c r="A2330" s="518" t="s">
        <v>3281</v>
      </c>
      <c r="B2330" s="515">
        <v>3.25</v>
      </c>
    </row>
    <row r="2331" spans="1:2" ht="23.25">
      <c r="A2331" s="518" t="s">
        <v>2319</v>
      </c>
      <c r="B2331" s="515">
        <v>3.5</v>
      </c>
    </row>
    <row r="2332" spans="1:2" ht="23.25">
      <c r="A2332" s="518" t="s">
        <v>2320</v>
      </c>
      <c r="B2332" s="515">
        <v>3.75</v>
      </c>
    </row>
    <row r="2349" spans="1:2" ht="29.25">
      <c r="A2349" s="1567" t="s">
        <v>1709</v>
      </c>
      <c r="B2349" s="1567"/>
    </row>
    <row r="2350" spans="1:2" ht="29.25">
      <c r="A2350" s="1567" t="s">
        <v>3278</v>
      </c>
      <c r="B2350" s="1567"/>
    </row>
    <row r="2351" ht="12.75">
      <c r="B2351" s="540"/>
    </row>
    <row r="2352" spans="1:2" ht="23.25">
      <c r="A2352" s="517" t="s">
        <v>1710</v>
      </c>
      <c r="B2352" s="517" t="s">
        <v>1711</v>
      </c>
    </row>
    <row r="2353" spans="1:2" ht="23.25">
      <c r="A2353" s="518" t="s">
        <v>1712</v>
      </c>
      <c r="B2353" s="658" t="s">
        <v>978</v>
      </c>
    </row>
    <row r="2354" spans="1:2" ht="46.5">
      <c r="A2354" s="518" t="s">
        <v>1779</v>
      </c>
      <c r="B2354" s="515" t="s">
        <v>3275</v>
      </c>
    </row>
    <row r="2355" spans="1:2" ht="46.5">
      <c r="A2355" s="518" t="s">
        <v>1714</v>
      </c>
      <c r="B2355" s="518" t="s">
        <v>979</v>
      </c>
    </row>
    <row r="2356" spans="1:2" ht="23.25">
      <c r="A2356" s="518"/>
      <c r="B2356" s="518" t="s">
        <v>980</v>
      </c>
    </row>
    <row r="2357" spans="1:2" ht="23.25">
      <c r="A2357" s="518" t="s">
        <v>2198</v>
      </c>
      <c r="B2357" s="515" t="s">
        <v>3274</v>
      </c>
    </row>
    <row r="2358" spans="1:2" ht="23.25">
      <c r="A2358" s="518" t="s">
        <v>2199</v>
      </c>
      <c r="B2358" s="659" t="s">
        <v>319</v>
      </c>
    </row>
    <row r="2359" spans="1:2" ht="23.25">
      <c r="A2359" s="1718" t="s">
        <v>2201</v>
      </c>
      <c r="B2359" s="467" t="s">
        <v>981</v>
      </c>
    </row>
    <row r="2360" spans="1:2" ht="23.25">
      <c r="A2360" s="1718"/>
      <c r="B2360" s="467" t="s">
        <v>982</v>
      </c>
    </row>
    <row r="2361" spans="1:2" ht="23.25">
      <c r="A2361" s="518" t="s">
        <v>2204</v>
      </c>
      <c r="B2361" s="515" t="s">
        <v>976</v>
      </c>
    </row>
    <row r="2362" spans="1:2" ht="23.25">
      <c r="A2362" s="518" t="s">
        <v>2206</v>
      </c>
      <c r="B2362" s="515" t="s">
        <v>2209</v>
      </c>
    </row>
    <row r="2363" spans="1:2" ht="23.25">
      <c r="A2363" s="518" t="s">
        <v>2208</v>
      </c>
      <c r="B2363" s="515" t="s">
        <v>2209</v>
      </c>
    </row>
    <row r="2364" spans="1:2" ht="23.25">
      <c r="A2364" s="518" t="s">
        <v>2210</v>
      </c>
      <c r="B2364" s="515" t="s">
        <v>1759</v>
      </c>
    </row>
    <row r="2365" spans="1:2" ht="46.5">
      <c r="A2365" s="518" t="s">
        <v>2212</v>
      </c>
      <c r="B2365" s="515" t="s">
        <v>2209</v>
      </c>
    </row>
    <row r="2366" spans="1:2" ht="23.25">
      <c r="A2366" s="518" t="s">
        <v>2213</v>
      </c>
      <c r="B2366" s="515" t="s">
        <v>977</v>
      </c>
    </row>
    <row r="2367" spans="1:2" ht="23.25">
      <c r="A2367" s="518" t="s">
        <v>2318</v>
      </c>
      <c r="B2367" s="664">
        <v>0.72</v>
      </c>
    </row>
    <row r="2368" spans="1:2" ht="23.25">
      <c r="A2368" s="518" t="s">
        <v>3281</v>
      </c>
      <c r="B2368" s="664">
        <v>0.9</v>
      </c>
    </row>
    <row r="2369" spans="1:2" ht="23.25">
      <c r="A2369" s="518" t="s">
        <v>2319</v>
      </c>
      <c r="B2369" s="664">
        <v>1</v>
      </c>
    </row>
    <row r="2370" spans="1:2" ht="23.25">
      <c r="A2370" s="518" t="s">
        <v>2320</v>
      </c>
      <c r="B2370" s="664">
        <v>1</v>
      </c>
    </row>
    <row r="2389" spans="1:2" ht="29.25">
      <c r="A2389" s="1567" t="s">
        <v>1709</v>
      </c>
      <c r="B2389" s="1567"/>
    </row>
    <row r="2390" spans="1:2" ht="29.25">
      <c r="A2390" s="1567" t="s">
        <v>3278</v>
      </c>
      <c r="B2390" s="1567"/>
    </row>
    <row r="2391" ht="12.75">
      <c r="B2391" s="540"/>
    </row>
    <row r="2392" spans="1:2" ht="23.25">
      <c r="A2392" s="517" t="s">
        <v>1710</v>
      </c>
      <c r="B2392" s="517" t="s">
        <v>1711</v>
      </c>
    </row>
    <row r="2393" spans="1:2" ht="23.25">
      <c r="A2393" s="518" t="s">
        <v>1712</v>
      </c>
      <c r="B2393" s="658" t="s">
        <v>983</v>
      </c>
    </row>
    <row r="2394" spans="1:2" ht="23.25">
      <c r="A2394" s="518" t="s">
        <v>1779</v>
      </c>
      <c r="B2394" s="515" t="s">
        <v>3276</v>
      </c>
    </row>
    <row r="2395" spans="1:2" ht="46.5">
      <c r="A2395" s="518" t="s">
        <v>1714</v>
      </c>
      <c r="B2395" s="518" t="s">
        <v>984</v>
      </c>
    </row>
    <row r="2396" spans="1:2" ht="46.5">
      <c r="A2396" s="518"/>
      <c r="B2396" s="518" t="s">
        <v>369</v>
      </c>
    </row>
    <row r="2397" spans="1:2" ht="46.5">
      <c r="A2397" s="518"/>
      <c r="B2397" s="518" t="s">
        <v>370</v>
      </c>
    </row>
    <row r="2398" spans="1:2" ht="23.25">
      <c r="A2398" s="518" t="s">
        <v>2198</v>
      </c>
      <c r="B2398" s="515" t="s">
        <v>3274</v>
      </c>
    </row>
    <row r="2399" spans="1:2" ht="23.25">
      <c r="A2399" s="518" t="s">
        <v>2199</v>
      </c>
      <c r="B2399" s="659" t="s">
        <v>319</v>
      </c>
    </row>
    <row r="2400" spans="1:2" ht="23.25">
      <c r="A2400" s="1718" t="s">
        <v>2201</v>
      </c>
      <c r="B2400" s="467" t="s">
        <v>371</v>
      </c>
    </row>
    <row r="2401" spans="1:2" ht="23.25">
      <c r="A2401" s="1718"/>
      <c r="B2401" s="467" t="s">
        <v>372</v>
      </c>
    </row>
    <row r="2402" spans="1:2" ht="23.25">
      <c r="A2402" s="518" t="s">
        <v>2204</v>
      </c>
      <c r="B2402" s="515" t="s">
        <v>373</v>
      </c>
    </row>
    <row r="2403" spans="1:2" ht="23.25">
      <c r="A2403" s="518" t="s">
        <v>2206</v>
      </c>
      <c r="B2403" s="515" t="s">
        <v>2209</v>
      </c>
    </row>
    <row r="2404" spans="1:2" ht="23.25">
      <c r="A2404" s="518" t="s">
        <v>2208</v>
      </c>
      <c r="B2404" s="515" t="s">
        <v>2209</v>
      </c>
    </row>
    <row r="2405" spans="1:2" ht="23.25">
      <c r="A2405" s="518" t="s">
        <v>2210</v>
      </c>
      <c r="B2405" s="515" t="s">
        <v>1759</v>
      </c>
    </row>
    <row r="2406" spans="1:2" ht="46.5">
      <c r="A2406" s="518" t="s">
        <v>2212</v>
      </c>
      <c r="B2406" s="515" t="s">
        <v>2209</v>
      </c>
    </row>
    <row r="2407" spans="1:2" ht="23.25">
      <c r="A2407" s="518" t="s">
        <v>2213</v>
      </c>
      <c r="B2407" s="515" t="s">
        <v>977</v>
      </c>
    </row>
    <row r="2408" spans="1:2" ht="23.25">
      <c r="A2408" s="518" t="s">
        <v>2318</v>
      </c>
      <c r="B2408" s="515" t="s">
        <v>1627</v>
      </c>
    </row>
    <row r="2409" spans="1:2" ht="23.25">
      <c r="A2409" s="518" t="s">
        <v>3281</v>
      </c>
      <c r="B2409" s="664">
        <v>0.5</v>
      </c>
    </row>
    <row r="2410" spans="1:2" ht="23.25">
      <c r="A2410" s="518" t="s">
        <v>2319</v>
      </c>
      <c r="B2410" s="664">
        <v>0.8</v>
      </c>
    </row>
    <row r="2411" spans="1:2" ht="23.25">
      <c r="A2411" s="518" t="s">
        <v>2320</v>
      </c>
      <c r="B2411" s="664">
        <v>0.9</v>
      </c>
    </row>
    <row r="2412" spans="1:2" ht="12.75">
      <c r="A2412" s="547"/>
      <c r="B2412" s="547"/>
    </row>
  </sheetData>
  <sheetProtection/>
  <mergeCells count="184">
    <mergeCell ref="A2359:A2360"/>
    <mergeCell ref="A2389:B2389"/>
    <mergeCell ref="A2390:B2390"/>
    <mergeCell ref="A2400:A2401"/>
    <mergeCell ref="A2321:A2322"/>
    <mergeCell ref="B2321:B2322"/>
    <mergeCell ref="A2349:B2349"/>
    <mergeCell ref="A2350:B2350"/>
    <mergeCell ref="A2271:B2271"/>
    <mergeCell ref="A2282:A2283"/>
    <mergeCell ref="A2309:B2309"/>
    <mergeCell ref="A2310:B2310"/>
    <mergeCell ref="A2230:B2230"/>
    <mergeCell ref="A2231:B2231"/>
    <mergeCell ref="A2241:A2242"/>
    <mergeCell ref="A2270:B2270"/>
    <mergeCell ref="A2161:A2162"/>
    <mergeCell ref="A2190:B2190"/>
    <mergeCell ref="A2191:B2191"/>
    <mergeCell ref="A2201:A2202"/>
    <mergeCell ref="A2111:B2111"/>
    <mergeCell ref="A2121:A2122"/>
    <mergeCell ref="A2150:B2150"/>
    <mergeCell ref="A2151:B2151"/>
    <mergeCell ref="A2070:B2070"/>
    <mergeCell ref="A2071:B2071"/>
    <mergeCell ref="A2081:A2082"/>
    <mergeCell ref="A2110:B2110"/>
    <mergeCell ref="A1994:B1994"/>
    <mergeCell ref="A2030:B2030"/>
    <mergeCell ref="A2031:B2031"/>
    <mergeCell ref="A2040:A2041"/>
    <mergeCell ref="A1955:B1955"/>
    <mergeCell ref="A1956:B1956"/>
    <mergeCell ref="A1967:A1968"/>
    <mergeCell ref="A1993:B1993"/>
    <mergeCell ref="A1882:A1883"/>
    <mergeCell ref="A1914:B1914"/>
    <mergeCell ref="A1915:B1915"/>
    <mergeCell ref="A1923:A1924"/>
    <mergeCell ref="A1838:B1838"/>
    <mergeCell ref="A1851:A1852"/>
    <mergeCell ref="A1873:B1873"/>
    <mergeCell ref="A1874:B1874"/>
    <mergeCell ref="A1799:B1799"/>
    <mergeCell ref="A1800:B1800"/>
    <mergeCell ref="A1808:A1809"/>
    <mergeCell ref="A1837:B1837"/>
    <mergeCell ref="A1732:A1733"/>
    <mergeCell ref="A1760:B1760"/>
    <mergeCell ref="A1761:B1761"/>
    <mergeCell ref="A1771:A1772"/>
    <mergeCell ref="A1682:B1682"/>
    <mergeCell ref="A1691:A1692"/>
    <mergeCell ref="A1721:B1721"/>
    <mergeCell ref="A1722:B1722"/>
    <mergeCell ref="A1641:B1641"/>
    <mergeCell ref="A1642:B1642"/>
    <mergeCell ref="A1651:A1652"/>
    <mergeCell ref="A1681:B1681"/>
    <mergeCell ref="A1579:A1580"/>
    <mergeCell ref="A1603:B1603"/>
    <mergeCell ref="A1604:B1604"/>
    <mergeCell ref="A1614:A1615"/>
    <mergeCell ref="A1529:B1529"/>
    <mergeCell ref="A1540:A1541"/>
    <mergeCell ref="A1566:B1566"/>
    <mergeCell ref="A1567:B1567"/>
    <mergeCell ref="A1489:B1489"/>
    <mergeCell ref="A1490:B1490"/>
    <mergeCell ref="A1499:A1500"/>
    <mergeCell ref="A1528:B1528"/>
    <mergeCell ref="A1418:A1419"/>
    <mergeCell ref="A1449:B1449"/>
    <mergeCell ref="A1450:B1450"/>
    <mergeCell ref="A1459:A1460"/>
    <mergeCell ref="A1370:B1370"/>
    <mergeCell ref="A1378:A1379"/>
    <mergeCell ref="A1409:B1409"/>
    <mergeCell ref="A1410:B1410"/>
    <mergeCell ref="A1330:B1330"/>
    <mergeCell ref="A1331:B1331"/>
    <mergeCell ref="A1340:A1341"/>
    <mergeCell ref="A1369:B1369"/>
    <mergeCell ref="A1265:A1266"/>
    <mergeCell ref="A1291:B1291"/>
    <mergeCell ref="A1292:B1292"/>
    <mergeCell ref="A1301:A1302"/>
    <mergeCell ref="A1215:B1215"/>
    <mergeCell ref="A1224:A1225"/>
    <mergeCell ref="A1253:B1253"/>
    <mergeCell ref="A1254:B1254"/>
    <mergeCell ref="A1173:B1173"/>
    <mergeCell ref="A1174:B1174"/>
    <mergeCell ref="A1183:A1184"/>
    <mergeCell ref="A1214:B1214"/>
    <mergeCell ref="A1104:A1105"/>
    <mergeCell ref="A1134:B1134"/>
    <mergeCell ref="A1135:B1135"/>
    <mergeCell ref="A1144:A1145"/>
    <mergeCell ref="A1055:B1055"/>
    <mergeCell ref="A1064:A1065"/>
    <mergeCell ref="A1094:B1094"/>
    <mergeCell ref="A1095:B1095"/>
    <mergeCell ref="A1016:B1016"/>
    <mergeCell ref="A1017:B1017"/>
    <mergeCell ref="A1029:A1030"/>
    <mergeCell ref="A1054:B1054"/>
    <mergeCell ref="A945:A946"/>
    <mergeCell ref="A977:B977"/>
    <mergeCell ref="A978:B978"/>
    <mergeCell ref="A987:A988"/>
    <mergeCell ref="A896:B896"/>
    <mergeCell ref="A904:A905"/>
    <mergeCell ref="A936:B936"/>
    <mergeCell ref="A937:B937"/>
    <mergeCell ref="A855:B855"/>
    <mergeCell ref="A856:B856"/>
    <mergeCell ref="A865:A866"/>
    <mergeCell ref="A895:B895"/>
    <mergeCell ref="A794:A795"/>
    <mergeCell ref="A817:B817"/>
    <mergeCell ref="A818:B818"/>
    <mergeCell ref="A830:A831"/>
    <mergeCell ref="A744:B744"/>
    <mergeCell ref="A757:A758"/>
    <mergeCell ref="A780:B780"/>
    <mergeCell ref="A781:B781"/>
    <mergeCell ref="A708:B708"/>
    <mergeCell ref="A709:B709"/>
    <mergeCell ref="A724:A725"/>
    <mergeCell ref="A743:B743"/>
    <mergeCell ref="A647:A648"/>
    <mergeCell ref="A671:B671"/>
    <mergeCell ref="A672:B672"/>
    <mergeCell ref="A684:A685"/>
    <mergeCell ref="A596:B596"/>
    <mergeCell ref="A606:A607"/>
    <mergeCell ref="A634:B634"/>
    <mergeCell ref="A635:B635"/>
    <mergeCell ref="A555:B555"/>
    <mergeCell ref="A556:B556"/>
    <mergeCell ref="A565:A566"/>
    <mergeCell ref="A595:B595"/>
    <mergeCell ref="A482:A483"/>
    <mergeCell ref="A514:B514"/>
    <mergeCell ref="A515:B515"/>
    <mergeCell ref="A523:A524"/>
    <mergeCell ref="A434:B434"/>
    <mergeCell ref="A443:A444"/>
    <mergeCell ref="A473:B473"/>
    <mergeCell ref="A474:B474"/>
    <mergeCell ref="A392:B392"/>
    <mergeCell ref="A393:B393"/>
    <mergeCell ref="A401:A402"/>
    <mergeCell ref="A433:B433"/>
    <mergeCell ref="A323:A324"/>
    <mergeCell ref="A353:B353"/>
    <mergeCell ref="A354:B354"/>
    <mergeCell ref="A362:A363"/>
    <mergeCell ref="A274:B274"/>
    <mergeCell ref="A283:A284"/>
    <mergeCell ref="A313:B313"/>
    <mergeCell ref="A314:B314"/>
    <mergeCell ref="A232:B232"/>
    <mergeCell ref="A233:B233"/>
    <mergeCell ref="A241:A242"/>
    <mergeCell ref="A273:B273"/>
    <mergeCell ref="A153:B153"/>
    <mergeCell ref="A162:A163"/>
    <mergeCell ref="A192:B192"/>
    <mergeCell ref="A193:B193"/>
    <mergeCell ref="A112:B112"/>
    <mergeCell ref="A113:B113"/>
    <mergeCell ref="A123:A124"/>
    <mergeCell ref="A152:B152"/>
    <mergeCell ref="A34:B34"/>
    <mergeCell ref="A42:A43"/>
    <mergeCell ref="A73:B73"/>
    <mergeCell ref="A74:B74"/>
    <mergeCell ref="A1:B1"/>
    <mergeCell ref="A2:B2"/>
    <mergeCell ref="A10:A11"/>
    <mergeCell ref="A33:B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799"/>
  <sheetViews>
    <sheetView zoomScalePageLayoutView="0" workbookViewId="0" topLeftCell="A709">
      <selection activeCell="B682" sqref="B682"/>
    </sheetView>
  </sheetViews>
  <sheetFormatPr defaultColWidth="9.140625" defaultRowHeight="12.75"/>
  <cols>
    <col min="1" max="1" width="26.421875" style="0" customWidth="1"/>
    <col min="2" max="2" width="30.7109375" style="0" customWidth="1"/>
    <col min="3" max="3" width="8.140625" style="511" customWidth="1"/>
    <col min="4" max="4" width="8.28125" style="511" customWidth="1"/>
    <col min="5" max="5" width="32.8515625" style="0" customWidth="1"/>
    <col min="6" max="6" width="8.00390625" style="511" customWidth="1"/>
    <col min="7" max="7" width="9.7109375" style="511" customWidth="1"/>
  </cols>
  <sheetData>
    <row r="1" spans="1:7" ht="29.25">
      <c r="A1" s="1567" t="s">
        <v>3277</v>
      </c>
      <c r="B1" s="1567"/>
      <c r="C1" s="1567"/>
      <c r="D1" s="1567"/>
      <c r="E1" s="1567"/>
      <c r="F1" s="1567"/>
      <c r="G1" s="1567"/>
    </row>
    <row r="2" spans="1:7" ht="29.25">
      <c r="A2" s="1622" t="s">
        <v>3278</v>
      </c>
      <c r="B2" s="1622"/>
      <c r="C2" s="1622"/>
      <c r="D2" s="1622"/>
      <c r="E2" s="1622"/>
      <c r="F2" s="1622"/>
      <c r="G2" s="1622"/>
    </row>
    <row r="3" spans="1:8" ht="46.5">
      <c r="A3" s="507" t="s">
        <v>2000</v>
      </c>
      <c r="B3" s="507" t="s">
        <v>3279</v>
      </c>
      <c r="C3" s="507" t="s">
        <v>3280</v>
      </c>
      <c r="D3" s="507" t="s">
        <v>3281</v>
      </c>
      <c r="E3" s="507" t="s">
        <v>3282</v>
      </c>
      <c r="F3" s="507" t="s">
        <v>3283</v>
      </c>
      <c r="G3" s="507" t="s">
        <v>2364</v>
      </c>
      <c r="H3" s="542" t="s">
        <v>3284</v>
      </c>
    </row>
    <row r="4" spans="1:8" ht="24" customHeight="1">
      <c r="A4" s="543" t="s">
        <v>3285</v>
      </c>
      <c r="B4" s="543" t="s">
        <v>3286</v>
      </c>
      <c r="C4" s="544">
        <v>0.815</v>
      </c>
      <c r="D4" s="545">
        <v>0.85</v>
      </c>
      <c r="E4" s="543"/>
      <c r="F4" s="546"/>
      <c r="G4" s="546" t="s">
        <v>2549</v>
      </c>
      <c r="H4" s="547"/>
    </row>
    <row r="5" spans="1:8" ht="24" customHeight="1">
      <c r="A5" s="543" t="s">
        <v>3287</v>
      </c>
      <c r="B5" s="548"/>
      <c r="C5" s="549"/>
      <c r="D5" s="550"/>
      <c r="E5" s="44" t="s">
        <v>3288</v>
      </c>
      <c r="F5" s="522" t="s">
        <v>3289</v>
      </c>
      <c r="G5" s="551" t="s">
        <v>1928</v>
      </c>
      <c r="H5" s="547"/>
    </row>
    <row r="6" spans="1:8" ht="24" customHeight="1">
      <c r="A6" s="543" t="s">
        <v>3290</v>
      </c>
      <c r="B6" s="548"/>
      <c r="C6" s="549"/>
      <c r="D6" s="550"/>
      <c r="E6" s="44" t="s">
        <v>3291</v>
      </c>
      <c r="F6" s="522"/>
      <c r="G6" s="551"/>
      <c r="H6" s="547"/>
    </row>
    <row r="7" spans="1:8" ht="24" customHeight="1">
      <c r="A7" s="518"/>
      <c r="B7" s="548"/>
      <c r="C7" s="549"/>
      <c r="D7" s="550"/>
      <c r="E7" s="44" t="s">
        <v>1632</v>
      </c>
      <c r="F7" s="522" t="s">
        <v>1633</v>
      </c>
      <c r="G7" s="551" t="s">
        <v>1634</v>
      </c>
      <c r="H7" s="547"/>
    </row>
    <row r="8" spans="1:8" ht="24" customHeight="1">
      <c r="A8" s="518"/>
      <c r="B8" s="548"/>
      <c r="C8" s="549"/>
      <c r="D8" s="550"/>
      <c r="E8" s="44" t="s">
        <v>1635</v>
      </c>
      <c r="F8" s="522"/>
      <c r="G8" s="551"/>
      <c r="H8" s="547"/>
    </row>
    <row r="9" spans="1:8" ht="24" customHeight="1">
      <c r="A9" s="518"/>
      <c r="B9" s="548"/>
      <c r="C9" s="549"/>
      <c r="D9" s="550"/>
      <c r="E9" s="44" t="s">
        <v>1636</v>
      </c>
      <c r="F9" s="552">
        <v>1</v>
      </c>
      <c r="G9" s="551" t="s">
        <v>1634</v>
      </c>
      <c r="H9" s="547"/>
    </row>
    <row r="10" spans="1:8" ht="24" customHeight="1">
      <c r="A10" s="518"/>
      <c r="B10" s="548"/>
      <c r="C10" s="549"/>
      <c r="D10" s="550"/>
      <c r="E10" s="44" t="s">
        <v>1637</v>
      </c>
      <c r="G10" s="551"/>
      <c r="H10" s="547"/>
    </row>
    <row r="11" spans="1:8" ht="24" customHeight="1">
      <c r="A11" s="518"/>
      <c r="B11" s="548"/>
      <c r="C11" s="549"/>
      <c r="D11" s="550"/>
      <c r="E11" s="44" t="s">
        <v>1638</v>
      </c>
      <c r="F11" s="552">
        <v>1</v>
      </c>
      <c r="G11" s="551" t="s">
        <v>3112</v>
      </c>
      <c r="H11" s="547"/>
    </row>
    <row r="12" spans="1:8" ht="24" customHeight="1">
      <c r="A12" s="518"/>
      <c r="B12" s="548"/>
      <c r="C12" s="549"/>
      <c r="D12" s="550"/>
      <c r="E12" s="44" t="s">
        <v>1639</v>
      </c>
      <c r="F12" s="522"/>
      <c r="G12" s="551"/>
      <c r="H12" s="547"/>
    </row>
    <row r="13" spans="1:8" ht="24" customHeight="1">
      <c r="A13" s="518"/>
      <c r="B13" s="548"/>
      <c r="C13" s="549"/>
      <c r="D13" s="550"/>
      <c r="E13" s="44" t="s">
        <v>1640</v>
      </c>
      <c r="F13" s="522"/>
      <c r="G13" s="551"/>
      <c r="H13" s="547"/>
    </row>
    <row r="14" spans="1:8" ht="23.25">
      <c r="A14" s="543" t="s">
        <v>3285</v>
      </c>
      <c r="B14" s="543" t="s">
        <v>1641</v>
      </c>
      <c r="C14" s="544">
        <v>0.873</v>
      </c>
      <c r="D14" s="545">
        <v>0.89</v>
      </c>
      <c r="E14" s="543"/>
      <c r="F14" s="546"/>
      <c r="G14" s="546" t="s">
        <v>2549</v>
      </c>
      <c r="H14" s="547"/>
    </row>
    <row r="15" spans="1:8" ht="24" customHeight="1">
      <c r="A15" s="543" t="s">
        <v>1642</v>
      </c>
      <c r="B15" s="547"/>
      <c r="C15" s="508"/>
      <c r="D15" s="508"/>
      <c r="E15" s="553" t="s">
        <v>1173</v>
      </c>
      <c r="F15" s="554" t="s">
        <v>1174</v>
      </c>
      <c r="G15" s="554" t="s">
        <v>1928</v>
      </c>
      <c r="H15" s="547" t="s">
        <v>1175</v>
      </c>
    </row>
    <row r="16" spans="1:8" ht="23.25">
      <c r="A16" s="543" t="s">
        <v>1176</v>
      </c>
      <c r="B16" s="518"/>
      <c r="C16" s="522"/>
      <c r="D16" s="522"/>
      <c r="E16" s="553" t="s">
        <v>1177</v>
      </c>
      <c r="F16" s="555"/>
      <c r="G16" s="554"/>
      <c r="H16" s="547"/>
    </row>
    <row r="17" spans="1:8" ht="23.25">
      <c r="A17" s="518"/>
      <c r="B17" s="518"/>
      <c r="C17" s="522"/>
      <c r="D17" s="522"/>
      <c r="E17" s="518" t="s">
        <v>1178</v>
      </c>
      <c r="F17" s="522" t="s">
        <v>1179</v>
      </c>
      <c r="G17" s="522" t="s">
        <v>3112</v>
      </c>
      <c r="H17" s="547"/>
    </row>
    <row r="18" spans="1:8" ht="23.25">
      <c r="A18" s="518"/>
      <c r="B18" s="518"/>
      <c r="C18" s="522"/>
      <c r="D18" s="522"/>
      <c r="E18" s="518" t="s">
        <v>1180</v>
      </c>
      <c r="F18" s="522"/>
      <c r="G18" s="522"/>
      <c r="H18" s="547"/>
    </row>
    <row r="19" spans="1:8" ht="24.75" customHeight="1">
      <c r="A19" s="518"/>
      <c r="B19" s="518"/>
      <c r="C19" s="522"/>
      <c r="D19" s="522"/>
      <c r="E19" s="518" t="s">
        <v>1181</v>
      </c>
      <c r="F19" s="556" t="s">
        <v>1182</v>
      </c>
      <c r="G19" s="551" t="s">
        <v>1183</v>
      </c>
      <c r="H19" s="547"/>
    </row>
    <row r="20" spans="1:8" ht="23.25">
      <c r="A20" s="518"/>
      <c r="B20" s="518"/>
      <c r="C20" s="522"/>
      <c r="D20" s="522"/>
      <c r="E20" s="518" t="s">
        <v>1184</v>
      </c>
      <c r="F20" s="522"/>
      <c r="G20" s="522"/>
      <c r="H20" s="547"/>
    </row>
    <row r="21" spans="1:8" ht="23.25">
      <c r="A21" s="518"/>
      <c r="B21" s="518"/>
      <c r="C21" s="522"/>
      <c r="D21" s="522"/>
      <c r="E21" s="518" t="s">
        <v>1185</v>
      </c>
      <c r="F21" s="522"/>
      <c r="G21" s="522"/>
      <c r="H21" s="547"/>
    </row>
    <row r="22" spans="1:8" ht="23.25">
      <c r="A22" s="518"/>
      <c r="B22" s="518"/>
      <c r="C22" s="522"/>
      <c r="D22" s="522"/>
      <c r="E22" s="518"/>
      <c r="F22" s="522"/>
      <c r="G22" s="522"/>
      <c r="H22" s="547"/>
    </row>
    <row r="23" spans="1:7" ht="23.25">
      <c r="A23" s="557"/>
      <c r="B23" s="557"/>
      <c r="C23" s="558"/>
      <c r="D23" s="558"/>
      <c r="E23" s="557"/>
      <c r="F23" s="558"/>
      <c r="G23" s="558"/>
    </row>
    <row r="24" spans="1:7" ht="29.25">
      <c r="A24" s="1567" t="s">
        <v>3277</v>
      </c>
      <c r="B24" s="1567"/>
      <c r="C24" s="1567"/>
      <c r="D24" s="1567"/>
      <c r="E24" s="1567"/>
      <c r="F24" s="1567"/>
      <c r="G24" s="1567"/>
    </row>
    <row r="25" spans="1:7" ht="29.25">
      <c r="A25" s="1622" t="s">
        <v>3278</v>
      </c>
      <c r="B25" s="1622"/>
      <c r="C25" s="1622"/>
      <c r="D25" s="1622"/>
      <c r="E25" s="1622"/>
      <c r="F25" s="1622"/>
      <c r="G25" s="1622"/>
    </row>
    <row r="26" spans="1:8" ht="46.5">
      <c r="A26" s="507" t="s">
        <v>2000</v>
      </c>
      <c r="B26" s="507" t="s">
        <v>3279</v>
      </c>
      <c r="C26" s="507" t="s">
        <v>3280</v>
      </c>
      <c r="D26" s="507" t="s">
        <v>3281</v>
      </c>
      <c r="E26" s="507" t="s">
        <v>3282</v>
      </c>
      <c r="F26" s="507" t="s">
        <v>3283</v>
      </c>
      <c r="G26" s="559" t="s">
        <v>2364</v>
      </c>
      <c r="H26" s="547"/>
    </row>
    <row r="27" spans="1:8" ht="23.25">
      <c r="A27" s="543" t="s">
        <v>3285</v>
      </c>
      <c r="B27" s="543" t="s">
        <v>1186</v>
      </c>
      <c r="C27" s="546" t="s">
        <v>1540</v>
      </c>
      <c r="D27" s="545" t="s">
        <v>1187</v>
      </c>
      <c r="E27" s="560"/>
      <c r="F27" s="545"/>
      <c r="G27" s="561" t="s">
        <v>1781</v>
      </c>
      <c r="H27" s="547"/>
    </row>
    <row r="28" spans="1:8" ht="23.25">
      <c r="A28" s="543" t="s">
        <v>3287</v>
      </c>
      <c r="B28" s="543" t="s">
        <v>1188</v>
      </c>
      <c r="C28" s="546"/>
      <c r="D28" s="546"/>
      <c r="E28" s="560"/>
      <c r="F28" s="562"/>
      <c r="G28" s="563"/>
      <c r="H28" s="547"/>
    </row>
    <row r="29" spans="1:8" ht="23.25">
      <c r="A29" s="543" t="s">
        <v>3290</v>
      </c>
      <c r="B29" s="543" t="s">
        <v>1189</v>
      </c>
      <c r="C29" s="546"/>
      <c r="D29" s="546"/>
      <c r="E29" s="564"/>
      <c r="F29" s="563"/>
      <c r="G29" s="565"/>
      <c r="H29" s="547"/>
    </row>
    <row r="30" spans="1:8" ht="23.25">
      <c r="A30" s="518"/>
      <c r="B30" s="547"/>
      <c r="C30" s="508"/>
      <c r="D30" s="508"/>
      <c r="E30" s="553" t="s">
        <v>1190</v>
      </c>
      <c r="F30" s="555">
        <v>0.95</v>
      </c>
      <c r="G30" s="566" t="s">
        <v>1928</v>
      </c>
      <c r="H30" s="567" t="s">
        <v>1175</v>
      </c>
    </row>
    <row r="31" spans="1:8" ht="23.25">
      <c r="A31" s="518"/>
      <c r="B31" s="547"/>
      <c r="C31" s="508"/>
      <c r="D31" s="508"/>
      <c r="E31" s="553" t="s">
        <v>1191</v>
      </c>
      <c r="F31" s="554"/>
      <c r="G31" s="566"/>
      <c r="H31" s="567"/>
    </row>
    <row r="32" spans="1:8" ht="23.25">
      <c r="A32" s="518"/>
      <c r="B32" s="547"/>
      <c r="C32" s="508"/>
      <c r="D32" s="508"/>
      <c r="E32" s="553" t="s">
        <v>1192</v>
      </c>
      <c r="F32" s="555">
        <v>0.95</v>
      </c>
      <c r="G32" s="566" t="s">
        <v>1928</v>
      </c>
      <c r="H32" s="567" t="s">
        <v>1175</v>
      </c>
    </row>
    <row r="33" spans="1:8" ht="23.25">
      <c r="A33" s="518"/>
      <c r="B33" s="547"/>
      <c r="C33" s="508"/>
      <c r="D33" s="508"/>
      <c r="E33" s="553" t="s">
        <v>1193</v>
      </c>
      <c r="F33" s="554"/>
      <c r="G33" s="566"/>
      <c r="H33" s="567"/>
    </row>
    <row r="34" spans="1:8" ht="23.25">
      <c r="A34" s="543" t="s">
        <v>1194</v>
      </c>
      <c r="B34" s="543" t="s">
        <v>1195</v>
      </c>
      <c r="C34" s="546" t="s">
        <v>1544</v>
      </c>
      <c r="D34" s="546" t="s">
        <v>1545</v>
      </c>
      <c r="E34" s="560"/>
      <c r="F34" s="546"/>
      <c r="G34" s="561" t="s">
        <v>1547</v>
      </c>
      <c r="H34" s="547"/>
    </row>
    <row r="35" spans="1:8" ht="23.25">
      <c r="A35" s="568" t="s">
        <v>1196</v>
      </c>
      <c r="B35" s="568" t="s">
        <v>1543</v>
      </c>
      <c r="C35" s="562"/>
      <c r="D35" s="562"/>
      <c r="E35" s="560"/>
      <c r="F35" s="562"/>
      <c r="G35" s="565"/>
      <c r="H35" s="547"/>
    </row>
    <row r="36" spans="1:8" ht="23.25">
      <c r="A36" s="569" t="s">
        <v>1197</v>
      </c>
      <c r="B36" s="518"/>
      <c r="C36" s="522"/>
      <c r="D36" s="522"/>
      <c r="E36" s="44" t="s">
        <v>1198</v>
      </c>
      <c r="F36" s="570">
        <v>1</v>
      </c>
      <c r="G36" s="571" t="s">
        <v>985</v>
      </c>
      <c r="H36" s="547"/>
    </row>
    <row r="37" spans="1:8" ht="23.25">
      <c r="A37" s="518"/>
      <c r="B37" s="518"/>
      <c r="C37" s="522"/>
      <c r="D37" s="522"/>
      <c r="E37" s="44" t="s">
        <v>1199</v>
      </c>
      <c r="F37" s="467"/>
      <c r="G37" s="571"/>
      <c r="H37" s="547"/>
    </row>
    <row r="38" spans="1:8" ht="23.25">
      <c r="A38" s="518"/>
      <c r="B38" s="518"/>
      <c r="C38" s="522"/>
      <c r="D38" s="522"/>
      <c r="E38" s="572" t="s">
        <v>1200</v>
      </c>
      <c r="F38" s="573">
        <v>1</v>
      </c>
      <c r="G38" s="566" t="s">
        <v>2549</v>
      </c>
      <c r="H38" s="567" t="s">
        <v>1201</v>
      </c>
    </row>
    <row r="39" spans="1:8" ht="23.25">
      <c r="A39" s="518"/>
      <c r="B39" s="518"/>
      <c r="C39" s="522"/>
      <c r="D39" s="522"/>
      <c r="E39" s="574" t="s">
        <v>1309</v>
      </c>
      <c r="F39" s="575"/>
      <c r="G39" s="566"/>
      <c r="H39" s="567"/>
    </row>
    <row r="40" spans="1:8" ht="23.25">
      <c r="A40" s="518"/>
      <c r="B40" s="518"/>
      <c r="C40" s="522"/>
      <c r="D40" s="522"/>
      <c r="E40" s="574" t="s">
        <v>1310</v>
      </c>
      <c r="F40" s="576"/>
      <c r="G40" s="566"/>
      <c r="H40" s="567"/>
    </row>
    <row r="41" spans="1:8" ht="23.25">
      <c r="A41" s="518"/>
      <c r="B41" s="518"/>
      <c r="C41" s="522"/>
      <c r="D41" s="522"/>
      <c r="E41" s="460" t="s">
        <v>1311</v>
      </c>
      <c r="F41" s="577">
        <v>1</v>
      </c>
      <c r="G41" s="578" t="s">
        <v>1312</v>
      </c>
      <c r="H41" s="579"/>
    </row>
    <row r="42" spans="1:8" ht="46.5">
      <c r="A42" s="580"/>
      <c r="B42" s="580"/>
      <c r="C42" s="556"/>
      <c r="D42" s="556"/>
      <c r="E42" s="460" t="s">
        <v>1313</v>
      </c>
      <c r="F42" s="581"/>
      <c r="G42" s="578" t="s">
        <v>1314</v>
      </c>
      <c r="H42" s="579"/>
    </row>
    <row r="43" spans="1:8" ht="23.25">
      <c r="A43" s="518"/>
      <c r="B43" s="547"/>
      <c r="C43" s="508"/>
      <c r="D43" s="508"/>
      <c r="E43" s="518"/>
      <c r="F43" s="522"/>
      <c r="G43" s="571"/>
      <c r="H43" s="547"/>
    </row>
    <row r="44" spans="1:8" ht="23.25">
      <c r="A44" s="518"/>
      <c r="B44" s="547"/>
      <c r="C44" s="508"/>
      <c r="D44" s="508"/>
      <c r="E44" s="518"/>
      <c r="F44" s="522"/>
      <c r="G44" s="571"/>
      <c r="H44" s="547"/>
    </row>
    <row r="45" spans="1:8" ht="23.25">
      <c r="A45" s="518"/>
      <c r="B45" s="547"/>
      <c r="C45" s="508"/>
      <c r="D45" s="508"/>
      <c r="E45" s="518"/>
      <c r="F45" s="522"/>
      <c r="G45" s="571"/>
      <c r="H45" s="547"/>
    </row>
    <row r="46" spans="1:8" ht="29.25">
      <c r="A46" s="1567" t="s">
        <v>3277</v>
      </c>
      <c r="B46" s="1567"/>
      <c r="C46" s="1567"/>
      <c r="D46" s="1567"/>
      <c r="E46" s="1567"/>
      <c r="F46" s="1567"/>
      <c r="G46" s="1567"/>
      <c r="H46" s="547"/>
    </row>
    <row r="47" spans="1:8" ht="29.25">
      <c r="A47" s="1622" t="s">
        <v>3278</v>
      </c>
      <c r="B47" s="1622"/>
      <c r="C47" s="1622"/>
      <c r="D47" s="1622"/>
      <c r="E47" s="1622"/>
      <c r="F47" s="1622"/>
      <c r="G47" s="1622"/>
      <c r="H47" s="547"/>
    </row>
    <row r="48" spans="1:8" ht="46.5">
      <c r="A48" s="507" t="s">
        <v>2000</v>
      </c>
      <c r="B48" s="507" t="s">
        <v>3279</v>
      </c>
      <c r="C48" s="507" t="s">
        <v>3280</v>
      </c>
      <c r="D48" s="507" t="s">
        <v>3281</v>
      </c>
      <c r="E48" s="507" t="s">
        <v>3282</v>
      </c>
      <c r="F48" s="507" t="s">
        <v>3283</v>
      </c>
      <c r="G48" s="559" t="s">
        <v>2364</v>
      </c>
      <c r="H48" s="547"/>
    </row>
    <row r="49" spans="1:8" ht="23.25">
      <c r="A49" s="543" t="s">
        <v>1194</v>
      </c>
      <c r="B49" s="543" t="s">
        <v>1315</v>
      </c>
      <c r="C49" s="546" t="s">
        <v>1549</v>
      </c>
      <c r="D49" s="546" t="s">
        <v>1316</v>
      </c>
      <c r="E49" s="582"/>
      <c r="F49" s="546"/>
      <c r="G49" s="561" t="s">
        <v>1547</v>
      </c>
      <c r="H49" s="547"/>
    </row>
    <row r="50" spans="1:8" ht="23.25">
      <c r="A50" s="543" t="s">
        <v>1196</v>
      </c>
      <c r="B50" s="543" t="s">
        <v>1317</v>
      </c>
      <c r="C50" s="546"/>
      <c r="D50" s="546"/>
      <c r="E50" s="582"/>
      <c r="F50" s="583"/>
      <c r="G50" s="561"/>
      <c r="H50" s="547"/>
    </row>
    <row r="51" spans="1:8" ht="23.25">
      <c r="A51" s="569" t="s">
        <v>1197</v>
      </c>
      <c r="B51" s="580"/>
      <c r="C51" s="556"/>
      <c r="D51" s="556"/>
      <c r="E51" s="460" t="s">
        <v>1318</v>
      </c>
      <c r="F51" s="570">
        <v>1</v>
      </c>
      <c r="G51" s="571" t="s">
        <v>985</v>
      </c>
      <c r="H51" s="547"/>
    </row>
    <row r="52" spans="1:8" ht="23.25">
      <c r="A52" s="580"/>
      <c r="B52" s="580"/>
      <c r="C52" s="556"/>
      <c r="D52" s="556"/>
      <c r="E52" s="44" t="s">
        <v>1319</v>
      </c>
      <c r="F52" s="467"/>
      <c r="G52" s="584"/>
      <c r="H52" s="547"/>
    </row>
    <row r="53" spans="1:8" ht="23.25">
      <c r="A53" s="580"/>
      <c r="B53" s="580"/>
      <c r="C53" s="556"/>
      <c r="D53" s="556"/>
      <c r="E53" s="44" t="s">
        <v>1320</v>
      </c>
      <c r="F53" s="570">
        <v>1</v>
      </c>
      <c r="G53" s="571" t="s">
        <v>2549</v>
      </c>
      <c r="H53" s="547"/>
    </row>
    <row r="54" spans="1:8" ht="23.25">
      <c r="A54" s="580"/>
      <c r="B54" s="580"/>
      <c r="C54" s="556"/>
      <c r="D54" s="556"/>
      <c r="E54" s="44" t="s">
        <v>1321</v>
      </c>
      <c r="F54" s="585"/>
      <c r="G54" s="584"/>
      <c r="H54" s="547"/>
    </row>
    <row r="55" spans="1:8" ht="23.25">
      <c r="A55" s="580"/>
      <c r="B55" s="580"/>
      <c r="C55" s="556"/>
      <c r="D55" s="556"/>
      <c r="E55" s="574" t="s">
        <v>1322</v>
      </c>
      <c r="F55" s="573">
        <v>1</v>
      </c>
      <c r="G55" s="566" t="s">
        <v>2549</v>
      </c>
      <c r="H55" s="567" t="s">
        <v>1201</v>
      </c>
    </row>
    <row r="56" spans="1:8" ht="23.25">
      <c r="A56" s="580"/>
      <c r="B56" s="580"/>
      <c r="C56" s="556"/>
      <c r="D56" s="556"/>
      <c r="E56" s="574" t="s">
        <v>1323</v>
      </c>
      <c r="F56" s="586"/>
      <c r="G56" s="566"/>
      <c r="H56" s="567"/>
    </row>
    <row r="57" spans="1:8" ht="23.25">
      <c r="A57" s="543" t="s">
        <v>1194</v>
      </c>
      <c r="B57" s="543" t="s">
        <v>1324</v>
      </c>
      <c r="C57" s="546" t="s">
        <v>1544</v>
      </c>
      <c r="D57" s="546" t="s">
        <v>1546</v>
      </c>
      <c r="E57" s="543"/>
      <c r="F57" s="546"/>
      <c r="G57" s="561" t="s">
        <v>1547</v>
      </c>
      <c r="H57" s="547"/>
    </row>
    <row r="58" spans="1:8" ht="23.25">
      <c r="A58" s="543" t="s">
        <v>1196</v>
      </c>
      <c r="B58" s="543" t="s">
        <v>1325</v>
      </c>
      <c r="C58" s="546"/>
      <c r="D58" s="545"/>
      <c r="E58" s="543"/>
      <c r="F58" s="546"/>
      <c r="G58" s="561"/>
      <c r="H58" s="547"/>
    </row>
    <row r="59" spans="1:8" ht="23.25">
      <c r="A59" s="569" t="s">
        <v>1197</v>
      </c>
      <c r="B59" s="543"/>
      <c r="C59" s="546"/>
      <c r="D59" s="546"/>
      <c r="E59" s="543"/>
      <c r="F59" s="545"/>
      <c r="G59" s="561"/>
      <c r="H59" s="547"/>
    </row>
    <row r="60" spans="1:8" ht="23.25">
      <c r="A60" s="580"/>
      <c r="B60" s="580"/>
      <c r="C60" s="556"/>
      <c r="D60" s="556"/>
      <c r="E60" s="518" t="s">
        <v>1326</v>
      </c>
      <c r="F60" s="552" t="s">
        <v>1546</v>
      </c>
      <c r="G60" s="571" t="s">
        <v>985</v>
      </c>
      <c r="H60" s="547"/>
    </row>
    <row r="61" spans="1:8" ht="23.25">
      <c r="A61" s="580"/>
      <c r="B61" s="580"/>
      <c r="C61" s="556"/>
      <c r="D61" s="556"/>
      <c r="E61" s="518" t="s">
        <v>1327</v>
      </c>
      <c r="F61" s="522"/>
      <c r="G61" s="584"/>
      <c r="H61" s="547"/>
    </row>
    <row r="62" spans="1:8" ht="23.25">
      <c r="A62" s="580"/>
      <c r="B62" s="580"/>
      <c r="C62" s="556"/>
      <c r="D62" s="556"/>
      <c r="E62" s="518" t="s">
        <v>1328</v>
      </c>
      <c r="F62" s="522" t="s">
        <v>1546</v>
      </c>
      <c r="G62" s="571" t="s">
        <v>1329</v>
      </c>
      <c r="H62" s="547"/>
    </row>
    <row r="63" spans="1:8" ht="23.25">
      <c r="A63" s="580"/>
      <c r="B63" s="580"/>
      <c r="C63" s="556"/>
      <c r="D63" s="556"/>
      <c r="E63" s="518" t="s">
        <v>1330</v>
      </c>
      <c r="F63" s="522"/>
      <c r="G63" s="584"/>
      <c r="H63" s="547"/>
    </row>
    <row r="64" spans="1:8" ht="23.25">
      <c r="A64" s="580"/>
      <c r="B64" s="580"/>
      <c r="C64" s="556"/>
      <c r="D64" s="556"/>
      <c r="E64" s="44"/>
      <c r="F64" s="585"/>
      <c r="G64" s="584"/>
      <c r="H64" s="547"/>
    </row>
    <row r="65" spans="1:8" ht="23.25">
      <c r="A65" s="580"/>
      <c r="B65" s="580"/>
      <c r="C65" s="556"/>
      <c r="D65" s="556"/>
      <c r="E65" s="587"/>
      <c r="F65" s="588"/>
      <c r="G65" s="584"/>
      <c r="H65" s="547"/>
    </row>
    <row r="66" spans="1:8" ht="23.25">
      <c r="A66" s="580"/>
      <c r="B66" s="580"/>
      <c r="C66" s="556"/>
      <c r="D66" s="556"/>
      <c r="E66" s="587"/>
      <c r="F66" s="588"/>
      <c r="G66" s="584"/>
      <c r="H66" s="547"/>
    </row>
    <row r="67" spans="1:8" ht="23.25">
      <c r="A67" s="580"/>
      <c r="B67" s="580"/>
      <c r="C67" s="556"/>
      <c r="D67" s="556"/>
      <c r="E67" s="587"/>
      <c r="F67" s="588"/>
      <c r="G67" s="584"/>
      <c r="H67" s="547"/>
    </row>
    <row r="68" spans="1:8" ht="23.25">
      <c r="A68" s="580"/>
      <c r="B68" s="580"/>
      <c r="C68" s="556"/>
      <c r="D68" s="556"/>
      <c r="E68" s="587"/>
      <c r="F68" s="588"/>
      <c r="G68" s="584"/>
      <c r="H68" s="547"/>
    </row>
    <row r="69" spans="1:8" ht="29.25">
      <c r="A69" s="1567" t="s">
        <v>3277</v>
      </c>
      <c r="B69" s="1567"/>
      <c r="C69" s="1567"/>
      <c r="D69" s="1567"/>
      <c r="E69" s="1567"/>
      <c r="F69" s="1567"/>
      <c r="G69" s="1567"/>
      <c r="H69" s="547"/>
    </row>
    <row r="70" spans="1:8" ht="29.25">
      <c r="A70" s="1622" t="s">
        <v>3278</v>
      </c>
      <c r="B70" s="1622"/>
      <c r="C70" s="1622"/>
      <c r="D70" s="1622"/>
      <c r="E70" s="1622"/>
      <c r="F70" s="1622"/>
      <c r="G70" s="1622"/>
      <c r="H70" s="547"/>
    </row>
    <row r="71" spans="1:8" ht="46.5">
      <c r="A71" s="507" t="s">
        <v>2000</v>
      </c>
      <c r="B71" s="507" t="s">
        <v>3279</v>
      </c>
      <c r="C71" s="507" t="s">
        <v>3280</v>
      </c>
      <c r="D71" s="507" t="s">
        <v>3281</v>
      </c>
      <c r="E71" s="507" t="s">
        <v>3282</v>
      </c>
      <c r="F71" s="507" t="s">
        <v>3283</v>
      </c>
      <c r="G71" s="559" t="s">
        <v>2364</v>
      </c>
      <c r="H71" s="547"/>
    </row>
    <row r="72" spans="1:8" ht="23.25">
      <c r="A72" s="543" t="s">
        <v>1194</v>
      </c>
      <c r="B72" s="543" t="s">
        <v>1331</v>
      </c>
      <c r="C72" s="545" t="s">
        <v>1545</v>
      </c>
      <c r="D72" s="546" t="s">
        <v>1332</v>
      </c>
      <c r="E72" s="564"/>
      <c r="F72" s="546"/>
      <c r="G72" s="561" t="s">
        <v>1547</v>
      </c>
      <c r="H72" s="547"/>
    </row>
    <row r="73" spans="1:8" ht="23.25">
      <c r="A73" s="543" t="s">
        <v>1196</v>
      </c>
      <c r="B73" s="543" t="s">
        <v>1333</v>
      </c>
      <c r="C73" s="546"/>
      <c r="D73" s="546"/>
      <c r="E73" s="564"/>
      <c r="F73" s="589"/>
      <c r="G73" s="565"/>
      <c r="H73" s="547"/>
    </row>
    <row r="74" spans="1:8" ht="23.25">
      <c r="A74" s="569" t="s">
        <v>1197</v>
      </c>
      <c r="B74" s="580"/>
      <c r="C74" s="556"/>
      <c r="D74" s="556"/>
      <c r="E74" s="44" t="s">
        <v>1334</v>
      </c>
      <c r="F74" s="570">
        <v>1</v>
      </c>
      <c r="G74" s="571" t="s">
        <v>985</v>
      </c>
      <c r="H74" s="547"/>
    </row>
    <row r="75" spans="1:8" ht="23.25">
      <c r="A75" s="580"/>
      <c r="B75" s="580"/>
      <c r="C75" s="556"/>
      <c r="D75" s="556"/>
      <c r="E75" s="36" t="s">
        <v>1327</v>
      </c>
      <c r="F75" s="590"/>
      <c r="G75" s="584"/>
      <c r="H75" s="547"/>
    </row>
    <row r="76" spans="1:8" ht="46.5">
      <c r="A76" s="580"/>
      <c r="B76" s="580"/>
      <c r="C76" s="556"/>
      <c r="D76" s="556"/>
      <c r="E76" s="44" t="s">
        <v>1335</v>
      </c>
      <c r="F76" s="570">
        <v>1</v>
      </c>
      <c r="G76" s="571" t="s">
        <v>1336</v>
      </c>
      <c r="H76" s="547"/>
    </row>
    <row r="77" spans="1:8" ht="23.25">
      <c r="A77" s="580"/>
      <c r="B77" s="580"/>
      <c r="C77" s="556"/>
      <c r="D77" s="556"/>
      <c r="E77" s="44"/>
      <c r="F77" s="570"/>
      <c r="G77" s="571" t="s">
        <v>1337</v>
      </c>
      <c r="H77" s="547"/>
    </row>
    <row r="78" spans="1:8" ht="23.25">
      <c r="A78" s="543" t="s">
        <v>1194</v>
      </c>
      <c r="B78" s="543" t="s">
        <v>1338</v>
      </c>
      <c r="C78" s="546" t="s">
        <v>1555</v>
      </c>
      <c r="D78" s="546" t="s">
        <v>1544</v>
      </c>
      <c r="E78" s="591"/>
      <c r="F78" s="546"/>
      <c r="G78" s="561" t="s">
        <v>42</v>
      </c>
      <c r="H78" s="547"/>
    </row>
    <row r="79" spans="1:8" ht="23.25">
      <c r="A79" s="543" t="s">
        <v>1196</v>
      </c>
      <c r="B79" s="543" t="s">
        <v>1339</v>
      </c>
      <c r="C79" s="589"/>
      <c r="D79" s="589"/>
      <c r="E79" s="591"/>
      <c r="F79" s="592"/>
      <c r="G79" s="565"/>
      <c r="H79" s="547"/>
    </row>
    <row r="80" spans="1:8" ht="23.25">
      <c r="A80" s="569" t="s">
        <v>1197</v>
      </c>
      <c r="B80" s="580"/>
      <c r="C80" s="556"/>
      <c r="D80" s="556"/>
      <c r="E80" s="44" t="s">
        <v>1340</v>
      </c>
      <c r="F80" s="570">
        <v>1</v>
      </c>
      <c r="G80" s="571" t="s">
        <v>1341</v>
      </c>
      <c r="H80" s="547"/>
    </row>
    <row r="81" spans="1:8" ht="23.25">
      <c r="A81" s="580"/>
      <c r="B81" s="580"/>
      <c r="C81" s="556"/>
      <c r="D81" s="556"/>
      <c r="E81" s="44" t="s">
        <v>1342</v>
      </c>
      <c r="F81" s="570"/>
      <c r="G81" s="584"/>
      <c r="H81" s="547"/>
    </row>
    <row r="82" spans="1:8" ht="46.5">
      <c r="A82" s="580"/>
      <c r="B82" s="580"/>
      <c r="C82" s="556"/>
      <c r="D82" s="556"/>
      <c r="E82" s="44" t="s">
        <v>1343</v>
      </c>
      <c r="F82" s="570">
        <v>1</v>
      </c>
      <c r="G82" s="584" t="s">
        <v>1344</v>
      </c>
      <c r="H82" s="547"/>
    </row>
    <row r="83" spans="1:8" ht="23.25">
      <c r="A83" s="580"/>
      <c r="B83" s="580"/>
      <c r="C83" s="556"/>
      <c r="D83" s="556"/>
      <c r="E83" s="44" t="s">
        <v>1345</v>
      </c>
      <c r="F83" s="570"/>
      <c r="G83" s="584"/>
      <c r="H83" s="547"/>
    </row>
    <row r="84" spans="1:8" ht="23.25">
      <c r="A84" s="543" t="s">
        <v>1346</v>
      </c>
      <c r="B84" s="543" t="s">
        <v>1347</v>
      </c>
      <c r="C84" s="544">
        <v>0.0067</v>
      </c>
      <c r="D84" s="544">
        <v>0.005</v>
      </c>
      <c r="E84" s="543"/>
      <c r="F84" s="544"/>
      <c r="G84" s="561" t="s">
        <v>1547</v>
      </c>
      <c r="H84" s="547"/>
    </row>
    <row r="85" spans="1:8" ht="23.25">
      <c r="A85" s="543" t="s">
        <v>1348</v>
      </c>
      <c r="B85" s="543" t="s">
        <v>1349</v>
      </c>
      <c r="C85" s="546"/>
      <c r="D85" s="545"/>
      <c r="E85" s="543"/>
      <c r="F85" s="546"/>
      <c r="G85" s="561"/>
      <c r="H85" s="547"/>
    </row>
    <row r="86" spans="1:8" ht="23.25">
      <c r="A86" s="543" t="s">
        <v>1350</v>
      </c>
      <c r="B86" s="543" t="s">
        <v>1351</v>
      </c>
      <c r="C86" s="546"/>
      <c r="D86" s="546"/>
      <c r="E86" s="543"/>
      <c r="F86" s="545"/>
      <c r="G86" s="561"/>
      <c r="H86" s="547"/>
    </row>
    <row r="87" spans="1:8" ht="23.25">
      <c r="A87" s="580"/>
      <c r="B87" s="580"/>
      <c r="C87" s="556"/>
      <c r="D87" s="556"/>
      <c r="E87" s="593" t="s">
        <v>1352</v>
      </c>
      <c r="F87" s="594" t="s">
        <v>1546</v>
      </c>
      <c r="G87" s="595" t="s">
        <v>2549</v>
      </c>
      <c r="H87" s="547"/>
    </row>
    <row r="88" spans="1:8" ht="23.25">
      <c r="A88" s="580"/>
      <c r="B88" s="580"/>
      <c r="C88" s="556"/>
      <c r="D88" s="556"/>
      <c r="E88" s="593" t="s">
        <v>1353</v>
      </c>
      <c r="F88" s="594"/>
      <c r="G88" s="596"/>
      <c r="H88" s="547"/>
    </row>
    <row r="89" spans="1:8" ht="23.25">
      <c r="A89" s="580"/>
      <c r="B89" s="580"/>
      <c r="C89" s="556"/>
      <c r="D89" s="556"/>
      <c r="E89" s="593" t="s">
        <v>1354</v>
      </c>
      <c r="F89" s="594" t="s">
        <v>1355</v>
      </c>
      <c r="G89" s="595" t="s">
        <v>2549</v>
      </c>
      <c r="H89" s="547"/>
    </row>
    <row r="90" spans="1:8" ht="23.25">
      <c r="A90" s="580"/>
      <c r="B90" s="580"/>
      <c r="C90" s="556"/>
      <c r="D90" s="556"/>
      <c r="E90" s="593" t="s">
        <v>1356</v>
      </c>
      <c r="F90" s="594"/>
      <c r="G90" s="596"/>
      <c r="H90" s="547"/>
    </row>
    <row r="91" spans="1:7" ht="23.25">
      <c r="A91" s="597"/>
      <c r="B91" s="597"/>
      <c r="C91" s="598"/>
      <c r="D91" s="598"/>
      <c r="E91" s="599"/>
      <c r="F91" s="600"/>
      <c r="G91" s="601"/>
    </row>
    <row r="92" spans="1:7" ht="29.25">
      <c r="A92" s="1567" t="s">
        <v>3277</v>
      </c>
      <c r="B92" s="1567"/>
      <c r="C92" s="1567"/>
      <c r="D92" s="1567"/>
      <c r="E92" s="1567"/>
      <c r="F92" s="1567"/>
      <c r="G92" s="1567"/>
    </row>
    <row r="93" spans="1:7" ht="29.25">
      <c r="A93" s="1622" t="s">
        <v>3278</v>
      </c>
      <c r="B93" s="1622"/>
      <c r="C93" s="1622"/>
      <c r="D93" s="1622"/>
      <c r="E93" s="1622"/>
      <c r="F93" s="1622"/>
      <c r="G93" s="1622"/>
    </row>
    <row r="94" spans="1:8" ht="46.5">
      <c r="A94" s="507" t="s">
        <v>2000</v>
      </c>
      <c r="B94" s="507" t="s">
        <v>3279</v>
      </c>
      <c r="C94" s="507" t="s">
        <v>3280</v>
      </c>
      <c r="D94" s="507" t="s">
        <v>3281</v>
      </c>
      <c r="E94" s="507" t="s">
        <v>3282</v>
      </c>
      <c r="F94" s="507" t="s">
        <v>3283</v>
      </c>
      <c r="G94" s="507" t="s">
        <v>2364</v>
      </c>
      <c r="H94" s="547"/>
    </row>
    <row r="95" spans="1:8" ht="23.25">
      <c r="A95" s="580"/>
      <c r="B95" s="580"/>
      <c r="C95" s="556"/>
      <c r="D95" s="556"/>
      <c r="E95" s="593" t="s">
        <v>1357</v>
      </c>
      <c r="F95" s="594" t="s">
        <v>1358</v>
      </c>
      <c r="G95" s="602" t="s">
        <v>2549</v>
      </c>
      <c r="H95" s="547"/>
    </row>
    <row r="96" spans="1:8" ht="23.25">
      <c r="A96" s="580"/>
      <c r="B96" s="580"/>
      <c r="C96" s="556"/>
      <c r="D96" s="556"/>
      <c r="E96" s="593" t="s">
        <v>1359</v>
      </c>
      <c r="F96" s="594"/>
      <c r="G96" s="603"/>
      <c r="H96" s="547"/>
    </row>
    <row r="97" spans="1:8" ht="23.25">
      <c r="A97" s="580"/>
      <c r="B97" s="580"/>
      <c r="C97" s="556"/>
      <c r="D97" s="556"/>
      <c r="E97" s="587"/>
      <c r="F97" s="512"/>
      <c r="G97" s="556"/>
      <c r="H97" s="547"/>
    </row>
    <row r="98" spans="1:8" ht="23.25">
      <c r="A98" s="580"/>
      <c r="B98" s="580"/>
      <c r="C98" s="556"/>
      <c r="D98" s="556"/>
      <c r="E98" s="587"/>
      <c r="F98" s="604"/>
      <c r="G98" s="556"/>
      <c r="H98" s="547"/>
    </row>
    <row r="99" spans="1:8" ht="24" customHeight="1">
      <c r="A99" s="543" t="s">
        <v>1346</v>
      </c>
      <c r="B99" s="543" t="s">
        <v>1360</v>
      </c>
      <c r="C99" s="545" t="s">
        <v>1361</v>
      </c>
      <c r="D99" s="545" t="s">
        <v>1560</v>
      </c>
      <c r="E99" s="605"/>
      <c r="F99" s="545"/>
      <c r="G99" s="546" t="s">
        <v>1547</v>
      </c>
      <c r="H99" s="547"/>
    </row>
    <row r="100" spans="1:8" ht="23.25">
      <c r="A100" s="543" t="s">
        <v>1348</v>
      </c>
      <c r="B100" s="543" t="s">
        <v>1362</v>
      </c>
      <c r="C100" s="546"/>
      <c r="D100" s="546"/>
      <c r="E100" s="605"/>
      <c r="F100" s="606"/>
      <c r="G100" s="546"/>
      <c r="H100" s="547"/>
    </row>
    <row r="101" spans="1:8" ht="23.25">
      <c r="A101" s="543" t="s">
        <v>1350</v>
      </c>
      <c r="B101" s="564"/>
      <c r="C101" s="589"/>
      <c r="D101" s="589"/>
      <c r="E101" s="560"/>
      <c r="F101" s="562"/>
      <c r="G101" s="562"/>
      <c r="H101" s="547"/>
    </row>
    <row r="102" spans="1:8" ht="23.25">
      <c r="A102" s="607"/>
      <c r="B102" s="518"/>
      <c r="C102" s="522"/>
      <c r="D102" s="556"/>
      <c r="E102" s="518" t="s">
        <v>1363</v>
      </c>
      <c r="F102" s="552">
        <v>0.8</v>
      </c>
      <c r="G102" s="556" t="s">
        <v>985</v>
      </c>
      <c r="H102" s="547"/>
    </row>
    <row r="103" spans="1:8" ht="23.25">
      <c r="A103" s="580"/>
      <c r="B103" s="580"/>
      <c r="C103" s="556"/>
      <c r="D103" s="556"/>
      <c r="E103" s="518" t="s">
        <v>1364</v>
      </c>
      <c r="F103" s="522"/>
      <c r="G103" s="556"/>
      <c r="H103" s="547"/>
    </row>
    <row r="104" spans="1:8" ht="23.25">
      <c r="A104" s="580"/>
      <c r="B104" s="580"/>
      <c r="C104" s="556"/>
      <c r="D104" s="556"/>
      <c r="E104" s="518" t="s">
        <v>1365</v>
      </c>
      <c r="F104" s="522"/>
      <c r="G104" s="556"/>
      <c r="H104" s="547"/>
    </row>
    <row r="105" spans="1:8" ht="23.25">
      <c r="A105" s="580"/>
      <c r="B105" s="580"/>
      <c r="C105" s="556"/>
      <c r="D105" s="556"/>
      <c r="E105" s="518" t="s">
        <v>1366</v>
      </c>
      <c r="F105" s="552">
        <v>0.6</v>
      </c>
      <c r="G105" s="556" t="s">
        <v>985</v>
      </c>
      <c r="H105" s="547"/>
    </row>
    <row r="106" spans="1:8" ht="23.25">
      <c r="A106" s="580"/>
      <c r="B106" s="580"/>
      <c r="C106" s="556"/>
      <c r="D106" s="556"/>
      <c r="E106" s="518" t="s">
        <v>1367</v>
      </c>
      <c r="F106" s="522"/>
      <c r="G106" s="551"/>
      <c r="H106" s="547"/>
    </row>
    <row r="107" spans="1:8" ht="23.25">
      <c r="A107" s="580"/>
      <c r="B107" s="580"/>
      <c r="C107" s="556"/>
      <c r="D107" s="556"/>
      <c r="E107" s="518" t="s">
        <v>1368</v>
      </c>
      <c r="F107" s="552">
        <v>0.8</v>
      </c>
      <c r="G107" s="556" t="s">
        <v>1369</v>
      </c>
      <c r="H107" s="547"/>
    </row>
    <row r="108" spans="1:8" ht="23.25">
      <c r="A108" s="580"/>
      <c r="B108" s="580"/>
      <c r="C108" s="556"/>
      <c r="D108" s="556"/>
      <c r="E108" s="518" t="s">
        <v>1370</v>
      </c>
      <c r="F108" s="522"/>
      <c r="G108" s="551"/>
      <c r="H108" s="547"/>
    </row>
    <row r="109" spans="1:8" ht="23.25">
      <c r="A109" s="580"/>
      <c r="B109" s="580"/>
      <c r="C109" s="556"/>
      <c r="D109" s="556"/>
      <c r="E109" s="518" t="s">
        <v>1371</v>
      </c>
      <c r="F109" s="522"/>
      <c r="G109" s="608"/>
      <c r="H109" s="547"/>
    </row>
    <row r="110" spans="1:8" ht="23.25">
      <c r="A110" s="580"/>
      <c r="B110" s="580"/>
      <c r="C110" s="556"/>
      <c r="D110" s="556"/>
      <c r="E110" s="518" t="s">
        <v>1372</v>
      </c>
      <c r="F110" s="552">
        <v>0.4</v>
      </c>
      <c r="G110" s="556" t="s">
        <v>1369</v>
      </c>
      <c r="H110" s="547"/>
    </row>
    <row r="111" spans="1:8" ht="23.25">
      <c r="A111" s="580"/>
      <c r="B111" s="580"/>
      <c r="C111" s="556"/>
      <c r="D111" s="556"/>
      <c r="E111" s="518" t="s">
        <v>1373</v>
      </c>
      <c r="F111" s="522"/>
      <c r="G111" s="551"/>
      <c r="H111" s="547"/>
    </row>
    <row r="112" spans="1:8" ht="23.25">
      <c r="A112" s="580"/>
      <c r="B112" s="580"/>
      <c r="C112" s="556"/>
      <c r="D112" s="556"/>
      <c r="E112" s="547"/>
      <c r="F112" s="508"/>
      <c r="G112" s="508"/>
      <c r="H112" s="547"/>
    </row>
    <row r="113" spans="1:8" ht="23.25">
      <c r="A113" s="580"/>
      <c r="B113" s="580"/>
      <c r="C113" s="556"/>
      <c r="D113" s="556"/>
      <c r="E113" s="547"/>
      <c r="F113" s="508"/>
      <c r="G113" s="508"/>
      <c r="H113" s="547"/>
    </row>
    <row r="114" spans="1:8" ht="23.25">
      <c r="A114" s="580"/>
      <c r="B114" s="580"/>
      <c r="C114" s="556"/>
      <c r="D114" s="556"/>
      <c r="E114" s="547"/>
      <c r="F114" s="508"/>
      <c r="G114" s="508"/>
      <c r="H114" s="547"/>
    </row>
    <row r="115" spans="1:7" ht="29.25">
      <c r="A115" s="1567" t="s">
        <v>3277</v>
      </c>
      <c r="B115" s="1567"/>
      <c r="C115" s="1567"/>
      <c r="D115" s="1567"/>
      <c r="E115" s="1567"/>
      <c r="F115" s="1567"/>
      <c r="G115" s="1567"/>
    </row>
    <row r="116" spans="1:7" ht="29.25">
      <c r="A116" s="1622" t="s">
        <v>3278</v>
      </c>
      <c r="B116" s="1622"/>
      <c r="C116" s="1622"/>
      <c r="D116" s="1622"/>
      <c r="E116" s="1622"/>
      <c r="F116" s="1622"/>
      <c r="G116" s="1622"/>
    </row>
    <row r="117" spans="1:8" ht="46.5">
      <c r="A117" s="507" t="s">
        <v>2000</v>
      </c>
      <c r="B117" s="507" t="s">
        <v>3279</v>
      </c>
      <c r="C117" s="507" t="s">
        <v>3280</v>
      </c>
      <c r="D117" s="507" t="s">
        <v>3281</v>
      </c>
      <c r="E117" s="507" t="s">
        <v>3282</v>
      </c>
      <c r="F117" s="507" t="s">
        <v>3283</v>
      </c>
      <c r="G117" s="507" t="s">
        <v>2364</v>
      </c>
      <c r="H117" s="547"/>
    </row>
    <row r="118" spans="1:8" ht="26.25" customHeight="1">
      <c r="A118" s="543" t="s">
        <v>1346</v>
      </c>
      <c r="B118" s="543" t="s">
        <v>1374</v>
      </c>
      <c r="C118" s="544">
        <v>0.0456</v>
      </c>
      <c r="D118" s="545">
        <v>0.03</v>
      </c>
      <c r="E118" s="543"/>
      <c r="F118" s="545"/>
      <c r="G118" s="546" t="s">
        <v>1547</v>
      </c>
      <c r="H118" s="547"/>
    </row>
    <row r="119" spans="1:8" ht="23.25">
      <c r="A119" s="543" t="s">
        <v>1348</v>
      </c>
      <c r="B119" s="543" t="s">
        <v>1375</v>
      </c>
      <c r="C119" s="544"/>
      <c r="D119" s="546"/>
      <c r="E119" s="543"/>
      <c r="F119" s="546"/>
      <c r="G119" s="589"/>
      <c r="H119" s="547"/>
    </row>
    <row r="120" spans="1:8" ht="23.25">
      <c r="A120" s="543" t="s">
        <v>1350</v>
      </c>
      <c r="B120" s="564"/>
      <c r="C120" s="589"/>
      <c r="D120" s="589"/>
      <c r="E120" s="560"/>
      <c r="F120" s="562"/>
      <c r="G120" s="562"/>
      <c r="H120" s="547"/>
    </row>
    <row r="121" spans="1:8" ht="46.5">
      <c r="A121" s="580"/>
      <c r="B121" s="580"/>
      <c r="C121" s="556"/>
      <c r="D121" s="556"/>
      <c r="E121" s="518" t="s">
        <v>1376</v>
      </c>
      <c r="F121" s="552">
        <v>0.85</v>
      </c>
      <c r="G121" s="556" t="s">
        <v>1377</v>
      </c>
      <c r="H121" s="547"/>
    </row>
    <row r="122" spans="1:8" ht="42">
      <c r="A122" s="580"/>
      <c r="B122" s="580"/>
      <c r="C122" s="556"/>
      <c r="D122" s="556"/>
      <c r="E122" s="518" t="s">
        <v>1378</v>
      </c>
      <c r="F122" s="552"/>
      <c r="G122" s="609" t="s">
        <v>1379</v>
      </c>
      <c r="H122" s="547"/>
    </row>
    <row r="123" spans="1:8" ht="23.25">
      <c r="A123" s="580"/>
      <c r="B123" s="580"/>
      <c r="C123" s="556"/>
      <c r="D123" s="556"/>
      <c r="E123" s="518" t="s">
        <v>1380</v>
      </c>
      <c r="F123" s="522"/>
      <c r="G123" s="556" t="s">
        <v>1381</v>
      </c>
      <c r="H123" s="547"/>
    </row>
    <row r="124" spans="1:8" ht="23.25">
      <c r="A124" s="580"/>
      <c r="B124" s="580"/>
      <c r="C124" s="556"/>
      <c r="D124" s="556"/>
      <c r="E124" s="518"/>
      <c r="F124" s="522"/>
      <c r="G124" s="556"/>
      <c r="H124" s="547"/>
    </row>
    <row r="125" spans="1:8" ht="46.5">
      <c r="A125" s="580"/>
      <c r="B125" s="580"/>
      <c r="C125" s="556"/>
      <c r="D125" s="556"/>
      <c r="E125" s="518" t="s">
        <v>1382</v>
      </c>
      <c r="F125" s="552">
        <v>0.8</v>
      </c>
      <c r="G125" s="556" t="s">
        <v>1383</v>
      </c>
      <c r="H125" s="547"/>
    </row>
    <row r="126" spans="1:8" ht="23.25">
      <c r="A126" s="580"/>
      <c r="B126" s="580"/>
      <c r="C126" s="556"/>
      <c r="D126" s="556"/>
      <c r="E126" s="518" t="s">
        <v>1384</v>
      </c>
      <c r="F126" s="522"/>
      <c r="G126" s="556"/>
      <c r="H126" s="547"/>
    </row>
    <row r="127" spans="1:8" ht="23.25">
      <c r="A127" s="580"/>
      <c r="B127" s="580"/>
      <c r="C127" s="556"/>
      <c r="D127" s="556"/>
      <c r="E127" s="518" t="s">
        <v>2024</v>
      </c>
      <c r="F127" s="522"/>
      <c r="G127" s="556"/>
      <c r="H127" s="547"/>
    </row>
    <row r="128" spans="1:8" ht="23.25">
      <c r="A128" s="580"/>
      <c r="B128" s="580"/>
      <c r="C128" s="556"/>
      <c r="D128" s="556"/>
      <c r="E128" s="518"/>
      <c r="F128" s="556"/>
      <c r="G128" s="556"/>
      <c r="H128" s="547"/>
    </row>
    <row r="129" spans="1:8" ht="23.25">
      <c r="A129" s="580"/>
      <c r="B129" s="580"/>
      <c r="C129" s="556"/>
      <c r="D129" s="556"/>
      <c r="E129" s="518"/>
      <c r="F129" s="556"/>
      <c r="G129" s="556"/>
      <c r="H129" s="547"/>
    </row>
    <row r="130" spans="1:8" ht="23.25">
      <c r="A130" s="580"/>
      <c r="B130" s="547"/>
      <c r="C130" s="508"/>
      <c r="D130" s="508"/>
      <c r="E130" s="547"/>
      <c r="F130" s="508"/>
      <c r="G130" s="508"/>
      <c r="H130" s="547"/>
    </row>
    <row r="131" spans="1:8" ht="23.25">
      <c r="A131" s="580"/>
      <c r="B131" s="547"/>
      <c r="C131" s="508"/>
      <c r="D131" s="508"/>
      <c r="E131" s="547"/>
      <c r="F131" s="508"/>
      <c r="G131" s="508"/>
      <c r="H131" s="547"/>
    </row>
    <row r="132" spans="1:8" ht="23.25">
      <c r="A132" s="580"/>
      <c r="B132" s="547"/>
      <c r="C132" s="508"/>
      <c r="D132" s="508"/>
      <c r="E132" s="547"/>
      <c r="F132" s="508"/>
      <c r="G132" s="508"/>
      <c r="H132" s="547"/>
    </row>
    <row r="133" spans="1:8" ht="23.25">
      <c r="A133" s="580"/>
      <c r="B133" s="547"/>
      <c r="C133" s="508"/>
      <c r="D133" s="508"/>
      <c r="E133" s="547"/>
      <c r="F133" s="508"/>
      <c r="G133" s="508"/>
      <c r="H133" s="547"/>
    </row>
    <row r="134" spans="1:8" ht="23.25">
      <c r="A134" s="580"/>
      <c r="B134" s="547"/>
      <c r="C134" s="508"/>
      <c r="D134" s="508"/>
      <c r="E134" s="547"/>
      <c r="F134" s="508"/>
      <c r="G134" s="508"/>
      <c r="H134" s="547"/>
    </row>
    <row r="135" spans="1:8" ht="23.25">
      <c r="A135" s="580"/>
      <c r="B135" s="547"/>
      <c r="C135" s="508"/>
      <c r="D135" s="508"/>
      <c r="E135" s="547"/>
      <c r="F135" s="508"/>
      <c r="G135" s="508"/>
      <c r="H135" s="547"/>
    </row>
    <row r="136" spans="1:8" ht="23.25">
      <c r="A136" s="580"/>
      <c r="B136" s="547"/>
      <c r="C136" s="508"/>
      <c r="D136" s="508"/>
      <c r="E136" s="547"/>
      <c r="F136" s="508"/>
      <c r="G136" s="508"/>
      <c r="H136" s="547"/>
    </row>
    <row r="137" spans="1:7" ht="23.25">
      <c r="A137" s="597"/>
      <c r="B137" s="7"/>
      <c r="C137" s="610"/>
      <c r="D137" s="610"/>
      <c r="E137" s="7"/>
      <c r="F137" s="610"/>
      <c r="G137" s="610"/>
    </row>
    <row r="138" spans="1:7" ht="29.25">
      <c r="A138" s="1567" t="s">
        <v>3277</v>
      </c>
      <c r="B138" s="1567"/>
      <c r="C138" s="1567"/>
      <c r="D138" s="1567"/>
      <c r="E138" s="1567"/>
      <c r="F138" s="1567"/>
      <c r="G138" s="1567"/>
    </row>
    <row r="139" spans="1:7" ht="29.25">
      <c r="A139" s="1622" t="s">
        <v>3278</v>
      </c>
      <c r="B139" s="1622"/>
      <c r="C139" s="1622"/>
      <c r="D139" s="1622"/>
      <c r="E139" s="1622"/>
      <c r="F139" s="1622"/>
      <c r="G139" s="1622"/>
    </row>
    <row r="140" spans="1:8" ht="46.5">
      <c r="A140" s="507" t="s">
        <v>2000</v>
      </c>
      <c r="B140" s="507" t="s">
        <v>3279</v>
      </c>
      <c r="C140" s="507" t="s">
        <v>3280</v>
      </c>
      <c r="D140" s="507" t="s">
        <v>3281</v>
      </c>
      <c r="E140" s="507" t="s">
        <v>3282</v>
      </c>
      <c r="F140" s="507" t="s">
        <v>3283</v>
      </c>
      <c r="G140" s="507" t="s">
        <v>2364</v>
      </c>
      <c r="H140" s="547"/>
    </row>
    <row r="141" spans="1:8" ht="23.25">
      <c r="A141" s="543" t="s">
        <v>1346</v>
      </c>
      <c r="B141" s="543" t="s">
        <v>2654</v>
      </c>
      <c r="C141" s="546">
        <v>18.96</v>
      </c>
      <c r="D141" s="611">
        <v>18</v>
      </c>
      <c r="E141" s="543"/>
      <c r="F141" s="611"/>
      <c r="G141" s="546" t="s">
        <v>1547</v>
      </c>
      <c r="H141" s="547"/>
    </row>
    <row r="142" spans="1:8" ht="27" customHeight="1">
      <c r="A142" s="543" t="s">
        <v>1348</v>
      </c>
      <c r="B142" s="543" t="s">
        <v>2655</v>
      </c>
      <c r="C142" s="546"/>
      <c r="D142" s="546"/>
      <c r="E142" s="543"/>
      <c r="F142" s="546"/>
      <c r="G142" s="589"/>
      <c r="H142" s="547"/>
    </row>
    <row r="143" spans="1:8" ht="46.5">
      <c r="A143" s="543" t="s">
        <v>1350</v>
      </c>
      <c r="B143" s="518"/>
      <c r="C143" s="522"/>
      <c r="D143" s="556"/>
      <c r="E143" s="44" t="s">
        <v>2656</v>
      </c>
      <c r="F143" s="467" t="s">
        <v>2657</v>
      </c>
      <c r="G143" s="556" t="s">
        <v>34</v>
      </c>
      <c r="H143" s="547"/>
    </row>
    <row r="144" spans="1:8" ht="23.25">
      <c r="A144" s="580"/>
      <c r="B144" s="580"/>
      <c r="C144" s="556"/>
      <c r="D144" s="556"/>
      <c r="E144" s="44" t="s">
        <v>2658</v>
      </c>
      <c r="F144" s="467"/>
      <c r="G144" s="556"/>
      <c r="H144" s="547"/>
    </row>
    <row r="145" spans="1:8" ht="46.5">
      <c r="A145" s="580"/>
      <c r="B145" s="580"/>
      <c r="C145" s="556"/>
      <c r="D145" s="556"/>
      <c r="E145" s="44" t="s">
        <v>2659</v>
      </c>
      <c r="F145" s="467" t="s">
        <v>2657</v>
      </c>
      <c r="G145" s="556" t="s">
        <v>34</v>
      </c>
      <c r="H145" s="547"/>
    </row>
    <row r="146" spans="1:8" ht="23.25">
      <c r="A146" s="580"/>
      <c r="B146" s="580"/>
      <c r="C146" s="556"/>
      <c r="D146" s="556"/>
      <c r="E146" s="44" t="s">
        <v>2660</v>
      </c>
      <c r="F146" s="467"/>
      <c r="G146" s="556"/>
      <c r="H146" s="547"/>
    </row>
    <row r="147" spans="1:8" ht="46.5">
      <c r="A147" s="580"/>
      <c r="B147" s="580"/>
      <c r="C147" s="556"/>
      <c r="D147" s="556"/>
      <c r="E147" s="574" t="s">
        <v>2661</v>
      </c>
      <c r="F147" s="576" t="s">
        <v>2657</v>
      </c>
      <c r="G147" s="554" t="s">
        <v>2662</v>
      </c>
      <c r="H147" s="567" t="s">
        <v>1201</v>
      </c>
    </row>
    <row r="148" spans="1:8" ht="46.5">
      <c r="A148" s="580"/>
      <c r="B148" s="580"/>
      <c r="C148" s="556"/>
      <c r="D148" s="556"/>
      <c r="E148" s="574" t="s">
        <v>2663</v>
      </c>
      <c r="F148" s="576"/>
      <c r="G148" s="554" t="s">
        <v>34</v>
      </c>
      <c r="H148" s="567"/>
    </row>
    <row r="149" spans="1:8" ht="23.25">
      <c r="A149" s="580"/>
      <c r="B149" s="580"/>
      <c r="C149" s="556"/>
      <c r="D149" s="556"/>
      <c r="E149" s="574" t="s">
        <v>2664</v>
      </c>
      <c r="F149" s="576"/>
      <c r="G149" s="554"/>
      <c r="H149" s="567"/>
    </row>
    <row r="150" spans="1:8" ht="46.5">
      <c r="A150" s="580"/>
      <c r="B150" s="580"/>
      <c r="C150" s="556"/>
      <c r="D150" s="556"/>
      <c r="E150" s="44" t="s">
        <v>2665</v>
      </c>
      <c r="F150" s="570">
        <v>1</v>
      </c>
      <c r="G150" s="556" t="s">
        <v>2666</v>
      </c>
      <c r="H150" s="547"/>
    </row>
    <row r="151" spans="1:8" ht="46.5">
      <c r="A151" s="580"/>
      <c r="B151" s="580"/>
      <c r="C151" s="556"/>
      <c r="D151" s="556"/>
      <c r="E151" s="44" t="s">
        <v>2667</v>
      </c>
      <c r="F151" s="570"/>
      <c r="G151" s="556" t="s">
        <v>2668</v>
      </c>
      <c r="H151" s="547"/>
    </row>
    <row r="152" spans="1:8" ht="23.25">
      <c r="A152" s="580"/>
      <c r="B152" s="580"/>
      <c r="C152" s="556"/>
      <c r="D152" s="556"/>
      <c r="E152" s="44" t="s">
        <v>2669</v>
      </c>
      <c r="F152" s="570"/>
      <c r="G152" s="556"/>
      <c r="H152" s="547"/>
    </row>
    <row r="153" spans="1:8" ht="23.25">
      <c r="A153" s="543" t="s">
        <v>1346</v>
      </c>
      <c r="B153" s="543" t="s">
        <v>2670</v>
      </c>
      <c r="C153" s="545" t="s">
        <v>226</v>
      </c>
      <c r="D153" s="545" t="s">
        <v>1555</v>
      </c>
      <c r="E153" s="612"/>
      <c r="F153" s="545"/>
      <c r="G153" s="546" t="s">
        <v>1547</v>
      </c>
      <c r="H153" s="547"/>
    </row>
    <row r="154" spans="1:8" ht="23.25">
      <c r="A154" s="543" t="s">
        <v>1348</v>
      </c>
      <c r="B154" s="543" t="s">
        <v>2671</v>
      </c>
      <c r="C154" s="546"/>
      <c r="D154" s="546"/>
      <c r="E154" s="612"/>
      <c r="F154" s="613"/>
      <c r="G154" s="546"/>
      <c r="H154" s="547"/>
    </row>
    <row r="155" spans="1:8" ht="23.25">
      <c r="A155" s="543" t="s">
        <v>1350</v>
      </c>
      <c r="B155" s="580"/>
      <c r="C155" s="556"/>
      <c r="D155" s="556"/>
      <c r="E155" s="44" t="s">
        <v>2672</v>
      </c>
      <c r="F155" s="570">
        <v>1</v>
      </c>
      <c r="G155" s="556" t="s">
        <v>45</v>
      </c>
      <c r="H155" s="547"/>
    </row>
    <row r="156" spans="1:8" ht="23.25">
      <c r="A156" s="580"/>
      <c r="B156" s="580"/>
      <c r="C156" s="556"/>
      <c r="D156" s="556"/>
      <c r="E156" s="44" t="s">
        <v>2673</v>
      </c>
      <c r="F156" s="570"/>
      <c r="G156" s="556"/>
      <c r="H156" s="547"/>
    </row>
    <row r="157" spans="1:8" ht="23.25">
      <c r="A157" s="580"/>
      <c r="B157" s="580"/>
      <c r="C157" s="556"/>
      <c r="D157" s="556"/>
      <c r="E157" s="44" t="s">
        <v>2674</v>
      </c>
      <c r="F157" s="570"/>
      <c r="G157" s="512"/>
      <c r="H157" s="547"/>
    </row>
    <row r="158" spans="1:8" ht="23.25">
      <c r="A158" s="580"/>
      <c r="B158" s="580"/>
      <c r="C158" s="556"/>
      <c r="D158" s="556"/>
      <c r="E158" s="501" t="s">
        <v>2675</v>
      </c>
      <c r="F158" s="570">
        <v>0</v>
      </c>
      <c r="G158" s="556" t="s">
        <v>45</v>
      </c>
      <c r="H158" s="547"/>
    </row>
    <row r="159" spans="1:8" ht="23.25">
      <c r="A159" s="580"/>
      <c r="B159" s="580"/>
      <c r="C159" s="556"/>
      <c r="D159" s="556"/>
      <c r="E159" s="44" t="s">
        <v>2676</v>
      </c>
      <c r="F159" s="467"/>
      <c r="G159" s="556"/>
      <c r="H159" s="547"/>
    </row>
    <row r="160" spans="1:8" ht="23.25">
      <c r="A160" s="580"/>
      <c r="B160" s="580"/>
      <c r="C160" s="556"/>
      <c r="D160" s="556"/>
      <c r="E160" s="501" t="s">
        <v>2677</v>
      </c>
      <c r="F160" s="570">
        <v>0.8</v>
      </c>
      <c r="G160" s="556" t="s">
        <v>2678</v>
      </c>
      <c r="H160" s="547" t="s">
        <v>1201</v>
      </c>
    </row>
    <row r="161" spans="1:7" ht="29.25">
      <c r="A161" s="1567" t="s">
        <v>3277</v>
      </c>
      <c r="B161" s="1567"/>
      <c r="C161" s="1567"/>
      <c r="D161" s="1567"/>
      <c r="E161" s="1567"/>
      <c r="F161" s="1567"/>
      <c r="G161" s="1567"/>
    </row>
    <row r="162" spans="1:7" ht="29.25">
      <c r="A162" s="1622" t="s">
        <v>3278</v>
      </c>
      <c r="B162" s="1622"/>
      <c r="C162" s="1622"/>
      <c r="D162" s="1622"/>
      <c r="E162" s="1622"/>
      <c r="F162" s="1622"/>
      <c r="G162" s="1622"/>
    </row>
    <row r="163" spans="1:8" ht="46.5">
      <c r="A163" s="507" t="s">
        <v>2000</v>
      </c>
      <c r="B163" s="507" t="s">
        <v>3279</v>
      </c>
      <c r="C163" s="507" t="s">
        <v>3280</v>
      </c>
      <c r="D163" s="507" t="s">
        <v>3281</v>
      </c>
      <c r="E163" s="614" t="s">
        <v>3282</v>
      </c>
      <c r="F163" s="614" t="s">
        <v>3283</v>
      </c>
      <c r="G163" s="507" t="s">
        <v>2364</v>
      </c>
      <c r="H163" s="547"/>
    </row>
    <row r="164" spans="1:8" ht="23.25">
      <c r="A164" s="543" t="s">
        <v>1346</v>
      </c>
      <c r="B164" s="543" t="s">
        <v>2679</v>
      </c>
      <c r="C164" s="615">
        <v>0.9</v>
      </c>
      <c r="D164" s="615">
        <v>0.93</v>
      </c>
      <c r="E164" s="564"/>
      <c r="F164" s="615"/>
      <c r="G164" s="546" t="s">
        <v>228</v>
      </c>
      <c r="H164" s="547"/>
    </row>
    <row r="165" spans="1:8" ht="23.25">
      <c r="A165" s="543" t="s">
        <v>1348</v>
      </c>
      <c r="B165" s="543" t="s">
        <v>2680</v>
      </c>
      <c r="C165" s="589"/>
      <c r="D165" s="616"/>
      <c r="E165" s="564"/>
      <c r="F165" s="589"/>
      <c r="G165" s="589"/>
      <c r="H165" s="547"/>
    </row>
    <row r="166" spans="1:8" ht="23.25">
      <c r="A166" s="543" t="s">
        <v>1350</v>
      </c>
      <c r="B166" s="518"/>
      <c r="C166" s="556"/>
      <c r="D166" s="556"/>
      <c r="E166" s="533" t="s">
        <v>2681</v>
      </c>
      <c r="F166" s="617" t="s">
        <v>2682</v>
      </c>
      <c r="G166" s="556" t="s">
        <v>985</v>
      </c>
      <c r="H166" s="547"/>
    </row>
    <row r="167" spans="1:8" ht="23.25">
      <c r="A167" s="580"/>
      <c r="B167" s="580"/>
      <c r="C167" s="556"/>
      <c r="D167" s="556"/>
      <c r="E167" s="518" t="s">
        <v>2683</v>
      </c>
      <c r="F167" s="522"/>
      <c r="G167" s="556"/>
      <c r="H167" s="547"/>
    </row>
    <row r="168" spans="1:8" ht="23.25">
      <c r="A168" s="580"/>
      <c r="B168" s="580"/>
      <c r="C168" s="556"/>
      <c r="D168" s="556"/>
      <c r="E168" s="518" t="s">
        <v>2684</v>
      </c>
      <c r="F168" s="522" t="s">
        <v>2685</v>
      </c>
      <c r="G168" s="556" t="s">
        <v>2686</v>
      </c>
      <c r="H168" s="547"/>
    </row>
    <row r="169" spans="1:8" ht="23.25">
      <c r="A169" s="580"/>
      <c r="B169" s="580"/>
      <c r="C169" s="556"/>
      <c r="D169" s="556"/>
      <c r="E169" s="518" t="s">
        <v>2687</v>
      </c>
      <c r="F169" s="522" t="s">
        <v>2682</v>
      </c>
      <c r="G169" s="556" t="s">
        <v>985</v>
      </c>
      <c r="H169" s="547"/>
    </row>
    <row r="170" spans="1:8" ht="23.25">
      <c r="A170" s="580"/>
      <c r="B170" s="580"/>
      <c r="C170" s="556"/>
      <c r="D170" s="556"/>
      <c r="E170" s="518" t="s">
        <v>2688</v>
      </c>
      <c r="F170" s="522"/>
      <c r="G170" s="556"/>
      <c r="H170" s="547"/>
    </row>
    <row r="171" spans="1:8" ht="23.25">
      <c r="A171" s="580"/>
      <c r="B171" s="580"/>
      <c r="C171" s="556"/>
      <c r="D171" s="556"/>
      <c r="E171" s="518" t="s">
        <v>2689</v>
      </c>
      <c r="F171" s="522" t="s">
        <v>2690</v>
      </c>
      <c r="G171" s="556" t="s">
        <v>2686</v>
      </c>
      <c r="H171" s="547"/>
    </row>
    <row r="172" spans="1:8" ht="23.25">
      <c r="A172" s="580"/>
      <c r="B172" s="580"/>
      <c r="C172" s="556"/>
      <c r="D172" s="556"/>
      <c r="E172" s="518" t="s">
        <v>2691</v>
      </c>
      <c r="F172" s="517"/>
      <c r="G172" s="556"/>
      <c r="H172" s="547"/>
    </row>
    <row r="173" spans="1:8" ht="23.25">
      <c r="A173" s="543" t="s">
        <v>2692</v>
      </c>
      <c r="B173" s="618" t="s">
        <v>2693</v>
      </c>
      <c r="C173" s="619">
        <v>0.1151</v>
      </c>
      <c r="D173" s="620">
        <v>0.1</v>
      </c>
      <c r="E173" s="618"/>
      <c r="F173" s="620"/>
      <c r="G173" s="621" t="s">
        <v>1547</v>
      </c>
      <c r="H173" s="547"/>
    </row>
    <row r="174" spans="1:8" ht="23.25">
      <c r="A174" s="543" t="s">
        <v>2694</v>
      </c>
      <c r="B174" s="618" t="s">
        <v>2695</v>
      </c>
      <c r="C174" s="621"/>
      <c r="D174" s="621"/>
      <c r="E174" s="618"/>
      <c r="F174" s="621"/>
      <c r="G174" s="621"/>
      <c r="H174" s="547"/>
    </row>
    <row r="175" spans="1:8" ht="23.25">
      <c r="A175" s="543" t="s">
        <v>1350</v>
      </c>
      <c r="B175" s="622"/>
      <c r="C175" s="623"/>
      <c r="D175" s="623"/>
      <c r="E175" s="624"/>
      <c r="F175" s="625"/>
      <c r="G175" s="625"/>
      <c r="H175" s="547"/>
    </row>
    <row r="176" spans="1:8" ht="23.25">
      <c r="A176" s="626"/>
      <c r="B176" s="627"/>
      <c r="C176" s="603"/>
      <c r="D176" s="603"/>
      <c r="E176" s="44" t="s">
        <v>2696</v>
      </c>
      <c r="F176" s="512" t="s">
        <v>2697</v>
      </c>
      <c r="G176" s="556" t="s">
        <v>2698</v>
      </c>
      <c r="H176" s="547"/>
    </row>
    <row r="177" spans="1:8" ht="46.5">
      <c r="A177" s="627"/>
      <c r="B177" s="627"/>
      <c r="C177" s="603"/>
      <c r="D177" s="603"/>
      <c r="E177" s="44" t="s">
        <v>2699</v>
      </c>
      <c r="F177" s="604"/>
      <c r="G177" s="556" t="s">
        <v>2700</v>
      </c>
      <c r="H177" s="547"/>
    </row>
    <row r="178" spans="1:8" ht="23.25">
      <c r="A178" s="580"/>
      <c r="B178" s="580"/>
      <c r="C178" s="556"/>
      <c r="D178" s="556"/>
      <c r="E178" s="628"/>
      <c r="F178" s="629"/>
      <c r="G178" s="603"/>
      <c r="H178" s="547"/>
    </row>
    <row r="179" spans="1:8" ht="23.25">
      <c r="A179" s="543" t="s">
        <v>2692</v>
      </c>
      <c r="B179" s="543" t="s">
        <v>2701</v>
      </c>
      <c r="C179" s="611">
        <v>0.71</v>
      </c>
      <c r="D179" s="611">
        <v>0.5</v>
      </c>
      <c r="E179" s="543"/>
      <c r="F179" s="611"/>
      <c r="G179" s="546" t="s">
        <v>421</v>
      </c>
      <c r="H179" s="547"/>
    </row>
    <row r="180" spans="1:8" ht="23.25">
      <c r="A180" s="543" t="s">
        <v>2694</v>
      </c>
      <c r="B180" s="543" t="s">
        <v>2702</v>
      </c>
      <c r="C180" s="546"/>
      <c r="D180" s="546"/>
      <c r="E180" s="543"/>
      <c r="F180" s="546"/>
      <c r="G180" s="546"/>
      <c r="H180" s="547"/>
    </row>
    <row r="181" spans="1:8" ht="23.25">
      <c r="A181" s="543" t="s">
        <v>1350</v>
      </c>
      <c r="B181" s="580"/>
      <c r="C181" s="556"/>
      <c r="D181" s="556"/>
      <c r="E181" s="518" t="s">
        <v>2703</v>
      </c>
      <c r="F181" s="556"/>
      <c r="G181" s="556"/>
      <c r="H181" s="547"/>
    </row>
    <row r="182" spans="1:8" ht="23.25">
      <c r="A182" s="580"/>
      <c r="B182" s="580"/>
      <c r="C182" s="556"/>
      <c r="D182" s="556"/>
      <c r="E182" s="518" t="s">
        <v>2704</v>
      </c>
      <c r="F182" s="556"/>
      <c r="G182" s="556"/>
      <c r="H182" s="547"/>
    </row>
    <row r="183" spans="1:8" ht="23.25">
      <c r="A183" s="580"/>
      <c r="B183" s="580"/>
      <c r="C183" s="556"/>
      <c r="D183" s="556"/>
      <c r="E183" s="580"/>
      <c r="F183" s="556"/>
      <c r="G183" s="556"/>
      <c r="H183" s="547"/>
    </row>
    <row r="184" spans="1:7" ht="29.25">
      <c r="A184" s="1567" t="s">
        <v>3277</v>
      </c>
      <c r="B184" s="1567"/>
      <c r="C184" s="1567"/>
      <c r="D184" s="1567"/>
      <c r="E184" s="1567"/>
      <c r="F184" s="1567"/>
      <c r="G184" s="1567"/>
    </row>
    <row r="185" spans="1:7" ht="29.25">
      <c r="A185" s="1622" t="s">
        <v>3278</v>
      </c>
      <c r="B185" s="1622"/>
      <c r="C185" s="1622"/>
      <c r="D185" s="1622"/>
      <c r="E185" s="1622"/>
      <c r="F185" s="1622"/>
      <c r="G185" s="1622"/>
    </row>
    <row r="186" spans="1:8" ht="46.5">
      <c r="A186" s="507" t="s">
        <v>2000</v>
      </c>
      <c r="B186" s="507" t="s">
        <v>3279</v>
      </c>
      <c r="C186" s="507" t="s">
        <v>3280</v>
      </c>
      <c r="D186" s="507" t="s">
        <v>3281</v>
      </c>
      <c r="E186" s="507" t="s">
        <v>3282</v>
      </c>
      <c r="F186" s="507" t="s">
        <v>3283</v>
      </c>
      <c r="G186" s="507" t="s">
        <v>2364</v>
      </c>
      <c r="H186" s="547"/>
    </row>
    <row r="187" spans="1:8" ht="69.75">
      <c r="A187" s="580"/>
      <c r="B187" s="580"/>
      <c r="C187" s="630"/>
      <c r="D187" s="630"/>
      <c r="E187" s="518" t="s">
        <v>2705</v>
      </c>
      <c r="F187" s="522" t="s">
        <v>2706</v>
      </c>
      <c r="G187" s="556" t="s">
        <v>2707</v>
      </c>
      <c r="H187" s="547"/>
    </row>
    <row r="188" spans="1:8" ht="46.5">
      <c r="A188" s="580"/>
      <c r="B188" s="580"/>
      <c r="C188" s="556"/>
      <c r="D188" s="630"/>
      <c r="E188" s="518" t="s">
        <v>2708</v>
      </c>
      <c r="F188" s="522" t="s">
        <v>2709</v>
      </c>
      <c r="G188" s="556" t="s">
        <v>2710</v>
      </c>
      <c r="H188" s="547"/>
    </row>
    <row r="189" spans="1:8" ht="23.25">
      <c r="A189" s="580"/>
      <c r="B189" s="580"/>
      <c r="C189" s="556"/>
      <c r="D189" s="556"/>
      <c r="E189" s="518" t="s">
        <v>2711</v>
      </c>
      <c r="F189" s="522" t="s">
        <v>2712</v>
      </c>
      <c r="G189" s="556"/>
      <c r="H189" s="547"/>
    </row>
    <row r="190" spans="1:8" ht="23.25">
      <c r="A190" s="580"/>
      <c r="B190" s="580"/>
      <c r="C190" s="556"/>
      <c r="D190" s="556"/>
      <c r="E190" s="518"/>
      <c r="F190" s="522"/>
      <c r="G190" s="556"/>
      <c r="H190" s="547"/>
    </row>
    <row r="191" spans="1:8" ht="46.5">
      <c r="A191" s="580"/>
      <c r="B191" s="580"/>
      <c r="C191" s="556"/>
      <c r="D191" s="556"/>
      <c r="E191" s="518" t="s">
        <v>2713</v>
      </c>
      <c r="F191" s="522" t="s">
        <v>2714</v>
      </c>
      <c r="G191" s="556" t="s">
        <v>2715</v>
      </c>
      <c r="H191" s="547"/>
    </row>
    <row r="192" spans="1:8" ht="23.25">
      <c r="A192" s="580"/>
      <c r="B192" s="580"/>
      <c r="C192" s="556"/>
      <c r="D192" s="556"/>
      <c r="E192" s="518" t="s">
        <v>2716</v>
      </c>
      <c r="F192" s="522" t="s">
        <v>2717</v>
      </c>
      <c r="G192" s="556"/>
      <c r="H192" s="547"/>
    </row>
    <row r="193" spans="1:8" ht="23.25">
      <c r="A193" s="580"/>
      <c r="B193" s="580"/>
      <c r="C193" s="556"/>
      <c r="D193" s="556"/>
      <c r="E193" s="547"/>
      <c r="F193" s="522" t="s">
        <v>2718</v>
      </c>
      <c r="G193" s="556"/>
      <c r="H193" s="547"/>
    </row>
    <row r="194" spans="1:8" ht="23.25">
      <c r="A194" s="580"/>
      <c r="B194" s="580"/>
      <c r="C194" s="556"/>
      <c r="D194" s="556"/>
      <c r="E194" s="518" t="s">
        <v>2719</v>
      </c>
      <c r="F194" s="522" t="s">
        <v>2720</v>
      </c>
      <c r="G194" s="556" t="s">
        <v>2721</v>
      </c>
      <c r="H194" s="547"/>
    </row>
    <row r="195" spans="1:8" ht="23.25">
      <c r="A195" s="580"/>
      <c r="B195" s="580"/>
      <c r="C195" s="556"/>
      <c r="D195" s="556"/>
      <c r="E195" s="518" t="s">
        <v>2722</v>
      </c>
      <c r="F195" s="522"/>
      <c r="G195" s="556"/>
      <c r="H195" s="547"/>
    </row>
    <row r="196" spans="1:8" ht="23.25">
      <c r="A196" s="580"/>
      <c r="B196" s="580"/>
      <c r="C196" s="556"/>
      <c r="D196" s="556"/>
      <c r="E196" s="518"/>
      <c r="F196" s="522"/>
      <c r="G196" s="556"/>
      <c r="H196" s="547"/>
    </row>
    <row r="197" spans="1:8" ht="23.25">
      <c r="A197" s="580"/>
      <c r="B197" s="580"/>
      <c r="C197" s="556"/>
      <c r="D197" s="556"/>
      <c r="E197" s="553" t="s">
        <v>2723</v>
      </c>
      <c r="F197" s="555">
        <v>1</v>
      </c>
      <c r="G197" s="554" t="s">
        <v>2724</v>
      </c>
      <c r="H197" s="567" t="s">
        <v>1175</v>
      </c>
    </row>
    <row r="198" spans="1:8" ht="23.25">
      <c r="A198" s="580"/>
      <c r="B198" s="580"/>
      <c r="C198" s="556"/>
      <c r="D198" s="556"/>
      <c r="E198" s="553" t="s">
        <v>2725</v>
      </c>
      <c r="F198" s="554"/>
      <c r="G198" s="554" t="s">
        <v>2726</v>
      </c>
      <c r="H198" s="567"/>
    </row>
    <row r="199" spans="1:8" ht="46.5">
      <c r="A199" s="580"/>
      <c r="B199" s="580"/>
      <c r="C199" s="556"/>
      <c r="D199" s="556"/>
      <c r="E199" s="553" t="s">
        <v>2727</v>
      </c>
      <c r="F199" s="554"/>
      <c r="G199" s="554" t="s">
        <v>2728</v>
      </c>
      <c r="H199" s="567"/>
    </row>
    <row r="200" spans="1:8" ht="23.25">
      <c r="A200" s="580"/>
      <c r="B200" s="580"/>
      <c r="C200" s="556"/>
      <c r="D200" s="556"/>
      <c r="E200" s="553" t="s">
        <v>2729</v>
      </c>
      <c r="F200" s="554"/>
      <c r="G200" s="554"/>
      <c r="H200" s="567"/>
    </row>
    <row r="201" spans="1:8" ht="23.25">
      <c r="A201" s="518"/>
      <c r="B201" s="518"/>
      <c r="C201" s="556"/>
      <c r="D201" s="556"/>
      <c r="E201" s="580"/>
      <c r="F201" s="556"/>
      <c r="G201" s="556"/>
      <c r="H201" s="547"/>
    </row>
    <row r="202" spans="1:8" ht="23.25">
      <c r="A202" s="518"/>
      <c r="B202" s="518"/>
      <c r="C202" s="556"/>
      <c r="D202" s="556"/>
      <c r="E202" s="580"/>
      <c r="F202" s="556"/>
      <c r="G202" s="556"/>
      <c r="H202" s="547"/>
    </row>
    <row r="203" spans="1:8" ht="23.25">
      <c r="A203" s="518"/>
      <c r="B203" s="518"/>
      <c r="C203" s="556"/>
      <c r="D203" s="556"/>
      <c r="E203" s="580"/>
      <c r="F203" s="556"/>
      <c r="G203" s="556"/>
      <c r="H203" s="547"/>
    </row>
    <row r="204" spans="1:8" ht="23.25">
      <c r="A204" s="518"/>
      <c r="B204" s="518"/>
      <c r="C204" s="556"/>
      <c r="D204" s="556"/>
      <c r="E204" s="580"/>
      <c r="F204" s="556"/>
      <c r="G204" s="556"/>
      <c r="H204" s="547"/>
    </row>
    <row r="205" spans="1:8" ht="23.25">
      <c r="A205" s="518"/>
      <c r="B205" s="518"/>
      <c r="C205" s="556"/>
      <c r="D205" s="556"/>
      <c r="E205" s="580"/>
      <c r="F205" s="556"/>
      <c r="G205" s="556"/>
      <c r="H205" s="547"/>
    </row>
    <row r="206" spans="1:8" ht="23.25">
      <c r="A206" s="580"/>
      <c r="B206" s="580"/>
      <c r="C206" s="556"/>
      <c r="D206" s="556"/>
      <c r="E206" s="580"/>
      <c r="F206" s="556"/>
      <c r="G206" s="556"/>
      <c r="H206" s="547"/>
    </row>
    <row r="207" spans="1:7" ht="29.25">
      <c r="A207" s="1567" t="s">
        <v>3277</v>
      </c>
      <c r="B207" s="1567"/>
      <c r="C207" s="1567"/>
      <c r="D207" s="1567"/>
      <c r="E207" s="1567"/>
      <c r="F207" s="1567"/>
      <c r="G207" s="1567"/>
    </row>
    <row r="208" spans="1:7" ht="29.25">
      <c r="A208" s="1622" t="s">
        <v>3278</v>
      </c>
      <c r="B208" s="1622"/>
      <c r="C208" s="1622"/>
      <c r="D208" s="1622"/>
      <c r="E208" s="1622"/>
      <c r="F208" s="1622"/>
      <c r="G208" s="1622"/>
    </row>
    <row r="209" spans="1:8" ht="46.5">
      <c r="A209" s="507" t="s">
        <v>2000</v>
      </c>
      <c r="B209" s="507" t="s">
        <v>3279</v>
      </c>
      <c r="C209" s="507" t="s">
        <v>3280</v>
      </c>
      <c r="D209" s="507" t="s">
        <v>3281</v>
      </c>
      <c r="E209" s="507" t="s">
        <v>3282</v>
      </c>
      <c r="F209" s="507" t="s">
        <v>3283</v>
      </c>
      <c r="G209" s="507" t="s">
        <v>2364</v>
      </c>
      <c r="H209" s="547"/>
    </row>
    <row r="210" spans="1:8" ht="27" customHeight="1">
      <c r="A210" s="543" t="s">
        <v>2730</v>
      </c>
      <c r="B210" s="543" t="s">
        <v>2731</v>
      </c>
      <c r="C210" s="545"/>
      <c r="D210" s="631"/>
      <c r="E210" s="543"/>
      <c r="F210" s="546"/>
      <c r="G210" s="546" t="s">
        <v>442</v>
      </c>
      <c r="H210" s="547"/>
    </row>
    <row r="211" spans="1:8" ht="24.75" customHeight="1">
      <c r="A211" s="543" t="s">
        <v>2732</v>
      </c>
      <c r="B211" s="543" t="s">
        <v>2733</v>
      </c>
      <c r="C211" s="546"/>
      <c r="D211" s="545"/>
      <c r="E211" s="543"/>
      <c r="F211" s="546"/>
      <c r="G211" s="546"/>
      <c r="H211" s="547"/>
    </row>
    <row r="212" spans="1:8" ht="23.25">
      <c r="A212" s="564"/>
      <c r="B212" s="543" t="s">
        <v>2734</v>
      </c>
      <c r="C212" s="589"/>
      <c r="D212" s="589"/>
      <c r="E212" s="564"/>
      <c r="F212" s="616"/>
      <c r="G212" s="589"/>
      <c r="H212" s="547"/>
    </row>
    <row r="213" spans="1:8" ht="23.25">
      <c r="A213" s="564"/>
      <c r="B213" s="543" t="s">
        <v>2735</v>
      </c>
      <c r="C213" s="631" t="s">
        <v>1624</v>
      </c>
      <c r="D213" s="631" t="s">
        <v>1624</v>
      </c>
      <c r="E213" s="632"/>
      <c r="F213" s="633"/>
      <c r="G213" s="546" t="s">
        <v>2736</v>
      </c>
      <c r="H213" s="547"/>
    </row>
    <row r="214" spans="1:8" ht="23.25">
      <c r="A214" s="564"/>
      <c r="B214" s="543" t="s">
        <v>2737</v>
      </c>
      <c r="C214" s="546"/>
      <c r="D214" s="546"/>
      <c r="E214" s="632"/>
      <c r="F214" s="633"/>
      <c r="G214" s="546"/>
      <c r="H214" s="547"/>
    </row>
    <row r="215" spans="1:8" ht="23.25">
      <c r="A215" s="564"/>
      <c r="B215" s="543" t="s">
        <v>2738</v>
      </c>
      <c r="C215" s="546"/>
      <c r="D215" s="546"/>
      <c r="E215" s="632"/>
      <c r="F215" s="633"/>
      <c r="G215" s="546"/>
      <c r="H215" s="547"/>
    </row>
    <row r="216" spans="1:8" ht="23.25">
      <c r="A216" s="580"/>
      <c r="B216" s="580"/>
      <c r="C216" s="556"/>
      <c r="D216" s="556"/>
      <c r="E216" s="634" t="s">
        <v>2739</v>
      </c>
      <c r="F216" s="635" t="s">
        <v>2740</v>
      </c>
      <c r="G216" s="556" t="s">
        <v>985</v>
      </c>
      <c r="H216" s="547"/>
    </row>
    <row r="217" spans="1:8" ht="23.25">
      <c r="A217" s="580"/>
      <c r="B217" s="580"/>
      <c r="C217" s="556"/>
      <c r="D217" s="556"/>
      <c r="E217" s="634" t="s">
        <v>2741</v>
      </c>
      <c r="F217" s="635"/>
      <c r="G217" s="556"/>
      <c r="H217" s="547"/>
    </row>
    <row r="218" spans="1:8" ht="23.25">
      <c r="A218" s="580"/>
      <c r="B218" s="580"/>
      <c r="C218" s="556"/>
      <c r="D218" s="556"/>
      <c r="E218" s="634" t="s">
        <v>2742</v>
      </c>
      <c r="F218" s="635" t="s">
        <v>2740</v>
      </c>
      <c r="G218" s="556" t="s">
        <v>2743</v>
      </c>
      <c r="H218" s="547"/>
    </row>
    <row r="219" spans="1:8" ht="23.25">
      <c r="A219" s="580"/>
      <c r="B219" s="580"/>
      <c r="C219" s="556"/>
      <c r="D219" s="556"/>
      <c r="E219" s="634" t="s">
        <v>2744</v>
      </c>
      <c r="F219" s="522"/>
      <c r="G219" s="556"/>
      <c r="H219" s="547"/>
    </row>
    <row r="220" spans="1:8" ht="23.25">
      <c r="A220" s="580"/>
      <c r="B220" s="580"/>
      <c r="C220" s="556"/>
      <c r="D220" s="556"/>
      <c r="E220" s="634" t="s">
        <v>2745</v>
      </c>
      <c r="F220" s="522">
        <v>0</v>
      </c>
      <c r="G220" s="556" t="s">
        <v>2743</v>
      </c>
      <c r="H220" s="547"/>
    </row>
    <row r="221" spans="1:8" ht="23.25">
      <c r="A221" s="580"/>
      <c r="B221" s="580"/>
      <c r="C221" s="556"/>
      <c r="D221" s="556"/>
      <c r="E221" s="634" t="s">
        <v>2746</v>
      </c>
      <c r="F221" s="522"/>
      <c r="G221" s="556"/>
      <c r="H221" s="547"/>
    </row>
    <row r="222" spans="1:8" ht="42">
      <c r="A222" s="580"/>
      <c r="B222" s="580"/>
      <c r="C222" s="556"/>
      <c r="D222" s="556"/>
      <c r="E222" s="636" t="s">
        <v>2747</v>
      </c>
      <c r="F222" s="522">
        <v>0</v>
      </c>
      <c r="G222" s="609" t="s">
        <v>2748</v>
      </c>
      <c r="H222" s="547"/>
    </row>
    <row r="223" spans="1:8" ht="23.25">
      <c r="A223" s="580"/>
      <c r="B223" s="580"/>
      <c r="C223" s="556"/>
      <c r="D223" s="556"/>
      <c r="E223" s="634" t="s">
        <v>2749</v>
      </c>
      <c r="F223" s="522"/>
      <c r="G223" s="609" t="s">
        <v>2728</v>
      </c>
      <c r="H223" s="547"/>
    </row>
    <row r="224" spans="1:8" ht="23.25">
      <c r="A224" s="580"/>
      <c r="B224" s="580"/>
      <c r="C224" s="556"/>
      <c r="D224" s="556"/>
      <c r="E224" s="634" t="s">
        <v>2750</v>
      </c>
      <c r="F224" s="635" t="s">
        <v>2751</v>
      </c>
      <c r="G224" s="556" t="s">
        <v>2743</v>
      </c>
      <c r="H224" s="547"/>
    </row>
    <row r="225" spans="1:8" ht="23.25">
      <c r="A225" s="580"/>
      <c r="B225" s="580"/>
      <c r="C225" s="556"/>
      <c r="D225" s="556"/>
      <c r="E225" s="634" t="s">
        <v>2752</v>
      </c>
      <c r="F225" s="522"/>
      <c r="G225" s="556" t="s">
        <v>2753</v>
      </c>
      <c r="H225" s="547"/>
    </row>
    <row r="226" spans="1:8" ht="23.25">
      <c r="A226" s="580"/>
      <c r="B226" s="580"/>
      <c r="C226" s="556"/>
      <c r="D226" s="556"/>
      <c r="E226" s="634" t="s">
        <v>2754</v>
      </c>
      <c r="F226" s="522"/>
      <c r="G226" s="556"/>
      <c r="H226" s="547"/>
    </row>
    <row r="227" spans="1:8" ht="23.25">
      <c r="A227" s="580"/>
      <c r="B227" s="580"/>
      <c r="C227" s="556"/>
      <c r="D227" s="556"/>
      <c r="E227" s="634"/>
      <c r="F227" s="522"/>
      <c r="G227" s="556"/>
      <c r="H227" s="547"/>
    </row>
    <row r="228" spans="1:8" ht="23.25">
      <c r="A228" s="580"/>
      <c r="B228" s="580"/>
      <c r="C228" s="556"/>
      <c r="D228" s="556"/>
      <c r="E228" s="634"/>
      <c r="F228" s="522"/>
      <c r="G228" s="556"/>
      <c r="H228" s="547"/>
    </row>
    <row r="229" spans="1:8" ht="23.25">
      <c r="A229" s="580"/>
      <c r="B229" s="580"/>
      <c r="C229" s="556"/>
      <c r="D229" s="556"/>
      <c r="E229" s="580"/>
      <c r="F229" s="556"/>
      <c r="G229" s="556"/>
      <c r="H229" s="547"/>
    </row>
    <row r="230" spans="1:7" ht="29.25">
      <c r="A230" s="1567" t="s">
        <v>3277</v>
      </c>
      <c r="B230" s="1567"/>
      <c r="C230" s="1567"/>
      <c r="D230" s="1567"/>
      <c r="E230" s="1567"/>
      <c r="F230" s="1567"/>
      <c r="G230" s="1567"/>
    </row>
    <row r="231" spans="1:7" ht="29.25">
      <c r="A231" s="1622" t="s">
        <v>3278</v>
      </c>
      <c r="B231" s="1622"/>
      <c r="C231" s="1622"/>
      <c r="D231" s="1622"/>
      <c r="E231" s="1622"/>
      <c r="F231" s="1622"/>
      <c r="G231" s="1622"/>
    </row>
    <row r="232" spans="1:8" ht="39.75" customHeight="1">
      <c r="A232" s="507" t="s">
        <v>2000</v>
      </c>
      <c r="B232" s="507" t="s">
        <v>3279</v>
      </c>
      <c r="C232" s="507" t="s">
        <v>3280</v>
      </c>
      <c r="D232" s="507" t="s">
        <v>3283</v>
      </c>
      <c r="E232" s="507" t="s">
        <v>3282</v>
      </c>
      <c r="F232" s="507" t="s">
        <v>3283</v>
      </c>
      <c r="G232" s="507" t="s">
        <v>2364</v>
      </c>
      <c r="H232" s="547"/>
    </row>
    <row r="233" spans="1:8" ht="23.25">
      <c r="A233" s="543" t="s">
        <v>2730</v>
      </c>
      <c r="B233" s="632" t="s">
        <v>2755</v>
      </c>
      <c r="C233" s="546" t="s">
        <v>2756</v>
      </c>
      <c r="D233" s="546" t="s">
        <v>1624</v>
      </c>
      <c r="E233" s="632"/>
      <c r="F233" s="546"/>
      <c r="G233" s="546" t="s">
        <v>2549</v>
      </c>
      <c r="H233" s="547"/>
    </row>
    <row r="234" spans="1:8" ht="23.25">
      <c r="A234" s="543" t="s">
        <v>2732</v>
      </c>
      <c r="B234" s="632" t="s">
        <v>2757</v>
      </c>
      <c r="C234" s="546"/>
      <c r="D234" s="546"/>
      <c r="E234" s="632"/>
      <c r="F234" s="545"/>
      <c r="G234" s="546"/>
      <c r="H234" s="547"/>
    </row>
    <row r="235" spans="1:8" ht="23.25">
      <c r="A235" s="543"/>
      <c r="B235" s="632" t="s">
        <v>2758</v>
      </c>
      <c r="C235" s="589"/>
      <c r="D235" s="589"/>
      <c r="E235" s="637"/>
      <c r="F235" s="589"/>
      <c r="G235" s="589"/>
      <c r="H235" s="547"/>
    </row>
    <row r="236" spans="1:8" ht="23.25">
      <c r="A236" s="580"/>
      <c r="B236" s="638"/>
      <c r="C236" s="556"/>
      <c r="D236" s="556"/>
      <c r="E236" s="634" t="s">
        <v>2759</v>
      </c>
      <c r="F236" s="522">
        <v>0</v>
      </c>
      <c r="G236" s="556" t="s">
        <v>985</v>
      </c>
      <c r="H236" s="547"/>
    </row>
    <row r="237" spans="1:8" ht="23.25">
      <c r="A237" s="580"/>
      <c r="B237" s="638"/>
      <c r="C237" s="556"/>
      <c r="D237" s="556"/>
      <c r="E237" s="634" t="s">
        <v>2760</v>
      </c>
      <c r="F237" s="522">
        <v>0</v>
      </c>
      <c r="G237" s="556" t="s">
        <v>401</v>
      </c>
      <c r="H237" s="547"/>
    </row>
    <row r="238" spans="1:8" ht="36">
      <c r="A238" s="580"/>
      <c r="B238" s="638"/>
      <c r="C238" s="556"/>
      <c r="D238" s="556"/>
      <c r="E238" s="636" t="s">
        <v>2761</v>
      </c>
      <c r="F238" s="522">
        <v>0</v>
      </c>
      <c r="G238" s="639" t="s">
        <v>2762</v>
      </c>
      <c r="H238" s="547"/>
    </row>
    <row r="239" spans="1:8" ht="23.25">
      <c r="A239" s="543" t="s">
        <v>2730</v>
      </c>
      <c r="B239" s="632" t="s">
        <v>2763</v>
      </c>
      <c r="C239" s="546" t="s">
        <v>1627</v>
      </c>
      <c r="D239" s="546" t="s">
        <v>1624</v>
      </c>
      <c r="E239" s="632"/>
      <c r="F239" s="546"/>
      <c r="G239" s="546" t="s">
        <v>401</v>
      </c>
      <c r="H239" s="547"/>
    </row>
    <row r="240" spans="1:8" ht="23.25">
      <c r="A240" s="543" t="s">
        <v>2732</v>
      </c>
      <c r="B240" s="632" t="s">
        <v>2764</v>
      </c>
      <c r="C240" s="546"/>
      <c r="D240" s="546"/>
      <c r="E240" s="632"/>
      <c r="F240" s="545"/>
      <c r="G240" s="546"/>
      <c r="H240" s="547"/>
    </row>
    <row r="241" spans="1:8" ht="23.25">
      <c r="A241" s="543"/>
      <c r="B241" s="632" t="s">
        <v>2765</v>
      </c>
      <c r="C241" s="589"/>
      <c r="D241" s="589"/>
      <c r="E241" s="637"/>
      <c r="F241" s="589"/>
      <c r="G241" s="589"/>
      <c r="H241" s="547"/>
    </row>
    <row r="242" spans="1:8" ht="63">
      <c r="A242" s="580"/>
      <c r="B242" s="638"/>
      <c r="C242" s="556"/>
      <c r="D242" s="556"/>
      <c r="E242" s="636" t="s">
        <v>2189</v>
      </c>
      <c r="F242" s="522">
        <v>0</v>
      </c>
      <c r="G242" s="609" t="s">
        <v>2190</v>
      </c>
      <c r="H242" s="547"/>
    </row>
    <row r="243" spans="1:8" ht="23.25">
      <c r="A243" s="580"/>
      <c r="B243" s="638"/>
      <c r="C243" s="556"/>
      <c r="D243" s="556"/>
      <c r="E243" s="634" t="s">
        <v>2191</v>
      </c>
      <c r="F243" s="522">
        <v>0</v>
      </c>
      <c r="G243" s="556" t="s">
        <v>401</v>
      </c>
      <c r="H243" s="547"/>
    </row>
    <row r="244" spans="1:8" ht="23.25">
      <c r="A244" s="580"/>
      <c r="B244" s="638"/>
      <c r="C244" s="556"/>
      <c r="D244" s="556"/>
      <c r="E244" s="634" t="s">
        <v>2192</v>
      </c>
      <c r="F244" s="522">
        <v>0</v>
      </c>
      <c r="G244" s="556" t="s">
        <v>2193</v>
      </c>
      <c r="H244" s="547"/>
    </row>
    <row r="245" spans="1:8" ht="23.25">
      <c r="A245" s="543" t="s">
        <v>2730</v>
      </c>
      <c r="B245" s="632" t="s">
        <v>2194</v>
      </c>
      <c r="C245" s="546" t="s">
        <v>1627</v>
      </c>
      <c r="D245" s="546" t="s">
        <v>1624</v>
      </c>
      <c r="E245" s="632"/>
      <c r="F245" s="546"/>
      <c r="G245" s="546" t="s">
        <v>2549</v>
      </c>
      <c r="H245" s="547"/>
    </row>
    <row r="246" spans="1:8" ht="23.25">
      <c r="A246" s="543" t="s">
        <v>2732</v>
      </c>
      <c r="B246" s="632" t="s">
        <v>2195</v>
      </c>
      <c r="C246" s="546"/>
      <c r="D246" s="546"/>
      <c r="E246" s="632"/>
      <c r="F246" s="545"/>
      <c r="G246" s="546"/>
      <c r="H246" s="547"/>
    </row>
    <row r="247" spans="1:8" ht="42">
      <c r="A247" s="580"/>
      <c r="B247" s="638"/>
      <c r="C247" s="556"/>
      <c r="D247" s="556"/>
      <c r="E247" s="634" t="s">
        <v>2196</v>
      </c>
      <c r="F247" s="522">
        <v>0</v>
      </c>
      <c r="G247" s="609" t="s">
        <v>689</v>
      </c>
      <c r="H247" s="547"/>
    </row>
    <row r="248" spans="1:8" ht="23.25">
      <c r="A248" s="580"/>
      <c r="B248" s="580"/>
      <c r="C248" s="556"/>
      <c r="D248" s="556"/>
      <c r="E248" s="634" t="s">
        <v>690</v>
      </c>
      <c r="F248" s="635"/>
      <c r="G248" s="609"/>
      <c r="H248" s="547"/>
    </row>
    <row r="249" spans="1:8" ht="42">
      <c r="A249" s="580"/>
      <c r="B249" s="580"/>
      <c r="C249" s="556"/>
      <c r="D249" s="556"/>
      <c r="E249" s="634" t="s">
        <v>691</v>
      </c>
      <c r="F249" s="635" t="s">
        <v>2740</v>
      </c>
      <c r="G249" s="609" t="s">
        <v>689</v>
      </c>
      <c r="H249" s="547"/>
    </row>
    <row r="250" spans="1:8" ht="23.25">
      <c r="A250" s="580"/>
      <c r="B250" s="580"/>
      <c r="C250" s="556"/>
      <c r="D250" s="556"/>
      <c r="E250" s="634" t="s">
        <v>692</v>
      </c>
      <c r="F250" s="635"/>
      <c r="G250" s="556"/>
      <c r="H250" s="547"/>
    </row>
    <row r="251" spans="1:8" ht="23.25">
      <c r="A251" s="580"/>
      <c r="B251" s="580"/>
      <c r="C251" s="556"/>
      <c r="D251" s="556"/>
      <c r="E251" s="634" t="s">
        <v>693</v>
      </c>
      <c r="F251" s="635"/>
      <c r="G251" s="556" t="s">
        <v>2549</v>
      </c>
      <c r="H251" s="547"/>
    </row>
    <row r="252" spans="1:8" ht="23.25">
      <c r="A252" s="580"/>
      <c r="B252" s="580"/>
      <c r="C252" s="556"/>
      <c r="D252" s="556"/>
      <c r="E252" s="634" t="s">
        <v>694</v>
      </c>
      <c r="F252" s="635"/>
      <c r="G252" s="556"/>
      <c r="H252" s="547"/>
    </row>
    <row r="253" spans="1:7" ht="29.25">
      <c r="A253" s="1567" t="s">
        <v>3277</v>
      </c>
      <c r="B253" s="1567"/>
      <c r="C253" s="1567"/>
      <c r="D253" s="1567"/>
      <c r="E253" s="1567"/>
      <c r="F253" s="1567"/>
      <c r="G253" s="1567"/>
    </row>
    <row r="254" spans="1:7" ht="29.25">
      <c r="A254" s="1622" t="s">
        <v>3278</v>
      </c>
      <c r="B254" s="1622"/>
      <c r="C254" s="1622"/>
      <c r="D254" s="1622"/>
      <c r="E254" s="1622"/>
      <c r="F254" s="1622"/>
      <c r="G254" s="1622"/>
    </row>
    <row r="255" spans="1:8" ht="46.5">
      <c r="A255" s="507" t="s">
        <v>2000</v>
      </c>
      <c r="B255" s="507" t="s">
        <v>3279</v>
      </c>
      <c r="C255" s="507" t="s">
        <v>3280</v>
      </c>
      <c r="D255" s="507" t="s">
        <v>3283</v>
      </c>
      <c r="E255" s="507" t="s">
        <v>3282</v>
      </c>
      <c r="F255" s="507" t="s">
        <v>3283</v>
      </c>
      <c r="G255" s="507" t="s">
        <v>2364</v>
      </c>
      <c r="H255" s="547"/>
    </row>
    <row r="256" spans="1:8" ht="23.25">
      <c r="A256" s="543" t="s">
        <v>2730</v>
      </c>
      <c r="B256" s="632" t="s">
        <v>695</v>
      </c>
      <c r="C256" s="545">
        <v>0.13</v>
      </c>
      <c r="D256" s="545">
        <v>0.1</v>
      </c>
      <c r="E256" s="632"/>
      <c r="F256" s="633"/>
      <c r="G256" s="546" t="s">
        <v>985</v>
      </c>
      <c r="H256" s="547"/>
    </row>
    <row r="257" spans="1:8" ht="23.25">
      <c r="A257" s="543" t="s">
        <v>2732</v>
      </c>
      <c r="B257" s="632" t="s">
        <v>696</v>
      </c>
      <c r="C257" s="546"/>
      <c r="D257" s="546"/>
      <c r="E257" s="632"/>
      <c r="F257" s="633"/>
      <c r="G257" s="546"/>
      <c r="H257" s="547"/>
    </row>
    <row r="258" spans="1:8" ht="46.5">
      <c r="A258" s="580"/>
      <c r="B258" s="638"/>
      <c r="C258" s="556"/>
      <c r="D258" s="556"/>
      <c r="E258" s="634" t="s">
        <v>697</v>
      </c>
      <c r="F258" s="635"/>
      <c r="G258" s="556" t="s">
        <v>698</v>
      </c>
      <c r="H258" s="547"/>
    </row>
    <row r="259" spans="1:8" ht="23.25">
      <c r="A259" s="580"/>
      <c r="B259" s="638"/>
      <c r="C259" s="556"/>
      <c r="D259" s="556"/>
      <c r="E259" s="634" t="s">
        <v>2146</v>
      </c>
      <c r="F259" s="635" t="s">
        <v>2147</v>
      </c>
      <c r="G259" s="556" t="s">
        <v>1329</v>
      </c>
      <c r="H259" s="547"/>
    </row>
    <row r="260" spans="1:8" ht="23.25">
      <c r="A260" s="580"/>
      <c r="B260" s="580"/>
      <c r="C260" s="556"/>
      <c r="D260" s="556"/>
      <c r="E260" s="634" t="s">
        <v>2148</v>
      </c>
      <c r="F260" s="522"/>
      <c r="G260" s="556"/>
      <c r="H260" s="547"/>
    </row>
    <row r="261" spans="1:8" ht="23.25">
      <c r="A261" s="543" t="s">
        <v>2730</v>
      </c>
      <c r="B261" s="632" t="s">
        <v>2149</v>
      </c>
      <c r="C261" s="546" t="s">
        <v>2150</v>
      </c>
      <c r="D261" s="546" t="s">
        <v>1546</v>
      </c>
      <c r="E261" s="632"/>
      <c r="F261" s="546"/>
      <c r="G261" s="546" t="s">
        <v>987</v>
      </c>
      <c r="H261" s="547"/>
    </row>
    <row r="262" spans="1:8" ht="23.25">
      <c r="A262" s="543" t="s">
        <v>2732</v>
      </c>
      <c r="B262" s="543" t="s">
        <v>2151</v>
      </c>
      <c r="C262" s="546"/>
      <c r="D262" s="546"/>
      <c r="E262" s="640"/>
      <c r="F262" s="633"/>
      <c r="G262" s="546"/>
      <c r="H262" s="547"/>
    </row>
    <row r="263" spans="1:8" ht="23.25">
      <c r="A263" s="543"/>
      <c r="B263" s="543" t="s">
        <v>2152</v>
      </c>
      <c r="C263" s="546"/>
      <c r="D263" s="546"/>
      <c r="E263" s="641"/>
      <c r="F263" s="583"/>
      <c r="G263" s="546"/>
      <c r="H263" s="547"/>
    </row>
    <row r="264" spans="1:8" ht="23.25">
      <c r="A264" s="580"/>
      <c r="B264" s="580"/>
      <c r="C264" s="556"/>
      <c r="D264" s="556"/>
      <c r="E264" s="634" t="s">
        <v>2153</v>
      </c>
      <c r="F264" s="635" t="s">
        <v>2154</v>
      </c>
      <c r="G264" s="556" t="s">
        <v>987</v>
      </c>
      <c r="H264" s="547"/>
    </row>
    <row r="265" spans="1:8" ht="23.25">
      <c r="A265" s="580"/>
      <c r="B265" s="580"/>
      <c r="C265" s="556"/>
      <c r="D265" s="556"/>
      <c r="E265" s="634" t="s">
        <v>2155</v>
      </c>
      <c r="F265" s="635"/>
      <c r="G265" s="556"/>
      <c r="H265" s="547"/>
    </row>
    <row r="266" spans="1:8" ht="23.25">
      <c r="A266" s="580"/>
      <c r="B266" s="580"/>
      <c r="C266" s="556"/>
      <c r="D266" s="556"/>
      <c r="E266" s="634" t="s">
        <v>2156</v>
      </c>
      <c r="F266" s="552">
        <v>1</v>
      </c>
      <c r="G266" s="556" t="s">
        <v>987</v>
      </c>
      <c r="H266" s="547"/>
    </row>
    <row r="267" spans="1:8" ht="23.25">
      <c r="A267" s="580"/>
      <c r="B267" s="580"/>
      <c r="C267" s="556"/>
      <c r="D267" s="556"/>
      <c r="E267" s="634" t="s">
        <v>2157</v>
      </c>
      <c r="F267" s="522"/>
      <c r="G267" s="556"/>
      <c r="H267" s="547"/>
    </row>
    <row r="268" spans="1:8" ht="23.25">
      <c r="A268" s="580"/>
      <c r="B268" s="580"/>
      <c r="C268" s="556"/>
      <c r="D268" s="556"/>
      <c r="E268" s="634"/>
      <c r="F268" s="522"/>
      <c r="G268" s="556"/>
      <c r="H268" s="547"/>
    </row>
    <row r="269" spans="1:8" ht="23.25">
      <c r="A269" s="580"/>
      <c r="B269" s="580"/>
      <c r="C269" s="556"/>
      <c r="D269" s="556"/>
      <c r="E269" s="634"/>
      <c r="F269" s="522"/>
      <c r="G269" s="556"/>
      <c r="H269" s="547"/>
    </row>
    <row r="270" spans="1:8" ht="23.25">
      <c r="A270" s="580"/>
      <c r="B270" s="580"/>
      <c r="C270" s="556"/>
      <c r="D270" s="556"/>
      <c r="E270" s="634"/>
      <c r="F270" s="522"/>
      <c r="G270" s="556"/>
      <c r="H270" s="547"/>
    </row>
    <row r="271" spans="1:8" ht="23.25">
      <c r="A271" s="580"/>
      <c r="B271" s="580"/>
      <c r="C271" s="556"/>
      <c r="D271" s="556"/>
      <c r="E271" s="634"/>
      <c r="F271" s="522"/>
      <c r="G271" s="556"/>
      <c r="H271" s="547"/>
    </row>
    <row r="272" spans="1:8" ht="23.25">
      <c r="A272" s="580"/>
      <c r="B272" s="580"/>
      <c r="C272" s="556"/>
      <c r="D272" s="556"/>
      <c r="E272" s="634"/>
      <c r="F272" s="522"/>
      <c r="G272" s="556"/>
      <c r="H272" s="547"/>
    </row>
    <row r="273" spans="1:8" ht="23.25">
      <c r="A273" s="580"/>
      <c r="B273" s="580"/>
      <c r="C273" s="556"/>
      <c r="D273" s="556"/>
      <c r="E273" s="634"/>
      <c r="F273" s="522"/>
      <c r="G273" s="556"/>
      <c r="H273" s="547"/>
    </row>
    <row r="274" spans="1:8" ht="23.25">
      <c r="A274" s="580"/>
      <c r="B274" s="580"/>
      <c r="C274" s="556"/>
      <c r="D274" s="556"/>
      <c r="E274" s="634"/>
      <c r="F274" s="522"/>
      <c r="G274" s="556"/>
      <c r="H274" s="547"/>
    </row>
    <row r="275" spans="1:8" ht="23.25">
      <c r="A275" s="580"/>
      <c r="B275" s="580"/>
      <c r="C275" s="556"/>
      <c r="D275" s="556"/>
      <c r="E275" s="634"/>
      <c r="F275" s="522"/>
      <c r="G275" s="556"/>
      <c r="H275" s="547"/>
    </row>
    <row r="276" spans="1:7" ht="29.25">
      <c r="A276" s="1567" t="s">
        <v>3277</v>
      </c>
      <c r="B276" s="1567"/>
      <c r="C276" s="1567"/>
      <c r="D276" s="1567"/>
      <c r="E276" s="1567"/>
      <c r="F276" s="1567"/>
      <c r="G276" s="1567"/>
    </row>
    <row r="277" spans="1:7" ht="29.25">
      <c r="A277" s="1622" t="s">
        <v>3278</v>
      </c>
      <c r="B277" s="1622"/>
      <c r="C277" s="1622"/>
      <c r="D277" s="1622"/>
      <c r="E277" s="1622"/>
      <c r="F277" s="1622"/>
      <c r="G277" s="1622"/>
    </row>
    <row r="278" spans="1:8" ht="46.5">
      <c r="A278" s="507" t="s">
        <v>2000</v>
      </c>
      <c r="B278" s="507" t="s">
        <v>3279</v>
      </c>
      <c r="C278" s="507" t="s">
        <v>3280</v>
      </c>
      <c r="D278" s="507" t="s">
        <v>3283</v>
      </c>
      <c r="E278" s="507" t="s">
        <v>3282</v>
      </c>
      <c r="F278" s="507" t="s">
        <v>3283</v>
      </c>
      <c r="G278" s="559" t="s">
        <v>2364</v>
      </c>
      <c r="H278" s="547"/>
    </row>
    <row r="279" spans="1:8" ht="23.25">
      <c r="A279" s="543" t="s">
        <v>2158</v>
      </c>
      <c r="B279" s="543" t="s">
        <v>2159</v>
      </c>
      <c r="C279" s="546" t="s">
        <v>1627</v>
      </c>
      <c r="D279" s="545">
        <v>0.3</v>
      </c>
      <c r="E279" s="543"/>
      <c r="F279" s="545"/>
      <c r="G279" s="561" t="s">
        <v>1547</v>
      </c>
      <c r="H279" s="547"/>
    </row>
    <row r="280" spans="1:8" ht="23.25">
      <c r="A280" s="543" t="s">
        <v>2160</v>
      </c>
      <c r="B280" s="543" t="s">
        <v>2161</v>
      </c>
      <c r="C280" s="546"/>
      <c r="D280" s="545"/>
      <c r="E280" s="543"/>
      <c r="F280" s="546"/>
      <c r="G280" s="561"/>
      <c r="H280" s="547"/>
    </row>
    <row r="281" spans="1:8" ht="23.25">
      <c r="A281" s="543" t="s">
        <v>2162</v>
      </c>
      <c r="B281" s="543"/>
      <c r="C281" s="546"/>
      <c r="D281" s="546"/>
      <c r="E281" s="543"/>
      <c r="F281" s="545"/>
      <c r="G281" s="561"/>
      <c r="H281" s="547"/>
    </row>
    <row r="282" spans="1:8" ht="23.25">
      <c r="A282" s="580"/>
      <c r="B282" s="580"/>
      <c r="C282" s="556"/>
      <c r="D282" s="556"/>
      <c r="E282" s="518" t="s">
        <v>2163</v>
      </c>
      <c r="F282" s="552">
        <v>1</v>
      </c>
      <c r="G282" s="584" t="s">
        <v>985</v>
      </c>
      <c r="H282" s="547"/>
    </row>
    <row r="283" spans="1:8" ht="23.25">
      <c r="A283" s="580"/>
      <c r="B283" s="580"/>
      <c r="C283" s="556"/>
      <c r="D283" s="556"/>
      <c r="E283" s="518" t="s">
        <v>2164</v>
      </c>
      <c r="F283" s="552"/>
      <c r="G283" s="584"/>
      <c r="H283" s="547"/>
    </row>
    <row r="284" spans="1:8" ht="23.25">
      <c r="A284" s="580"/>
      <c r="B284" s="580"/>
      <c r="C284" s="556"/>
      <c r="D284" s="556"/>
      <c r="E284" s="518" t="s">
        <v>2165</v>
      </c>
      <c r="F284" s="522"/>
      <c r="G284" s="584"/>
      <c r="H284" s="547"/>
    </row>
    <row r="285" spans="1:8" ht="23.25">
      <c r="A285" s="580"/>
      <c r="B285" s="580"/>
      <c r="C285" s="556"/>
      <c r="D285" s="556"/>
      <c r="E285" s="518" t="s">
        <v>2166</v>
      </c>
      <c r="F285" s="552">
        <v>0.8</v>
      </c>
      <c r="G285" s="584" t="s">
        <v>2167</v>
      </c>
      <c r="H285" s="547"/>
    </row>
    <row r="286" spans="1:8" ht="23.25">
      <c r="A286" s="580"/>
      <c r="B286" s="580"/>
      <c r="C286" s="556"/>
      <c r="D286" s="556"/>
      <c r="E286" s="518" t="s">
        <v>2168</v>
      </c>
      <c r="F286" s="522"/>
      <c r="G286" s="584"/>
      <c r="H286" s="547"/>
    </row>
    <row r="287" spans="1:8" ht="23.25">
      <c r="A287" s="580"/>
      <c r="B287" s="580"/>
      <c r="C287" s="556"/>
      <c r="D287" s="556"/>
      <c r="E287" s="518" t="s">
        <v>2169</v>
      </c>
      <c r="F287" s="522"/>
      <c r="G287" s="584"/>
      <c r="H287" s="547"/>
    </row>
    <row r="288" spans="1:8" ht="23.25">
      <c r="A288" s="580"/>
      <c r="B288" s="580"/>
      <c r="C288" s="556"/>
      <c r="D288" s="556"/>
      <c r="E288" s="553" t="s">
        <v>2170</v>
      </c>
      <c r="F288" s="555">
        <v>0.9</v>
      </c>
      <c r="G288" s="566" t="s">
        <v>2167</v>
      </c>
      <c r="H288" s="567" t="s">
        <v>1175</v>
      </c>
    </row>
    <row r="289" spans="1:8" ht="23.25">
      <c r="A289" s="580"/>
      <c r="B289" s="580"/>
      <c r="C289" s="556"/>
      <c r="D289" s="556"/>
      <c r="E289" s="553" t="s">
        <v>2171</v>
      </c>
      <c r="F289" s="554"/>
      <c r="G289" s="566"/>
      <c r="H289" s="567"/>
    </row>
    <row r="290" spans="1:8" ht="23.25">
      <c r="A290" s="580"/>
      <c r="B290" s="580"/>
      <c r="C290" s="556"/>
      <c r="D290" s="556"/>
      <c r="E290" s="553" t="s">
        <v>2172</v>
      </c>
      <c r="F290" s="554"/>
      <c r="G290" s="566"/>
      <c r="H290" s="567"/>
    </row>
    <row r="291" spans="1:8" ht="23.25">
      <c r="A291" s="580"/>
      <c r="B291" s="580"/>
      <c r="C291" s="556"/>
      <c r="D291" s="556"/>
      <c r="E291" s="518" t="s">
        <v>2173</v>
      </c>
      <c r="F291" s="552">
        <v>0.7</v>
      </c>
      <c r="G291" s="584" t="s">
        <v>2167</v>
      </c>
      <c r="H291" s="547"/>
    </row>
    <row r="292" spans="1:8" ht="23.25">
      <c r="A292" s="580"/>
      <c r="B292" s="580"/>
      <c r="C292" s="556"/>
      <c r="D292" s="556"/>
      <c r="E292" s="518" t="s">
        <v>2174</v>
      </c>
      <c r="F292" s="522"/>
      <c r="G292" s="584"/>
      <c r="H292" s="547"/>
    </row>
    <row r="293" spans="1:8" ht="23.25">
      <c r="A293" s="580"/>
      <c r="B293" s="580"/>
      <c r="C293" s="556"/>
      <c r="D293" s="556"/>
      <c r="E293" s="518"/>
      <c r="F293" s="522"/>
      <c r="G293" s="584"/>
      <c r="H293" s="547"/>
    </row>
    <row r="294" spans="1:8" ht="23.25">
      <c r="A294" s="580"/>
      <c r="B294" s="580"/>
      <c r="C294" s="556"/>
      <c r="D294" s="556"/>
      <c r="E294" s="518"/>
      <c r="F294" s="522"/>
      <c r="G294" s="584"/>
      <c r="H294" s="547"/>
    </row>
    <row r="295" spans="1:8" ht="23.25">
      <c r="A295" s="580"/>
      <c r="B295" s="580"/>
      <c r="C295" s="556"/>
      <c r="D295" s="556"/>
      <c r="E295" s="518"/>
      <c r="F295" s="522"/>
      <c r="G295" s="584"/>
      <c r="H295" s="547"/>
    </row>
    <row r="296" spans="1:8" ht="23.25">
      <c r="A296" s="580"/>
      <c r="B296" s="580"/>
      <c r="C296" s="556"/>
      <c r="D296" s="556"/>
      <c r="E296" s="518"/>
      <c r="F296" s="522"/>
      <c r="G296" s="584"/>
      <c r="H296" s="547"/>
    </row>
    <row r="297" spans="1:8" ht="23.25">
      <c r="A297" s="580"/>
      <c r="B297" s="580"/>
      <c r="C297" s="556"/>
      <c r="D297" s="556"/>
      <c r="E297" s="518"/>
      <c r="F297" s="522"/>
      <c r="G297" s="584"/>
      <c r="H297" s="547"/>
    </row>
    <row r="298" spans="1:8" ht="23.25">
      <c r="A298" s="580"/>
      <c r="B298" s="580"/>
      <c r="C298" s="556"/>
      <c r="D298" s="556"/>
      <c r="E298" s="580"/>
      <c r="F298" s="556"/>
      <c r="G298" s="584"/>
      <c r="H298" s="547"/>
    </row>
    <row r="299" spans="1:8" ht="29.25">
      <c r="A299" s="1567" t="s">
        <v>3277</v>
      </c>
      <c r="B299" s="1567"/>
      <c r="C299" s="1567"/>
      <c r="D299" s="1567"/>
      <c r="E299" s="1567"/>
      <c r="F299" s="1567"/>
      <c r="G299" s="1567"/>
      <c r="H299" s="547"/>
    </row>
    <row r="300" spans="1:8" ht="29.25">
      <c r="A300" s="1622" t="s">
        <v>3278</v>
      </c>
      <c r="B300" s="1622"/>
      <c r="C300" s="1622"/>
      <c r="D300" s="1622"/>
      <c r="E300" s="1622"/>
      <c r="F300" s="1622"/>
      <c r="G300" s="1622"/>
      <c r="H300" s="547"/>
    </row>
    <row r="301" spans="1:8" ht="46.5">
      <c r="A301" s="507" t="s">
        <v>2000</v>
      </c>
      <c r="B301" s="507" t="s">
        <v>3279</v>
      </c>
      <c r="C301" s="507" t="s">
        <v>3280</v>
      </c>
      <c r="D301" s="507" t="s">
        <v>3281</v>
      </c>
      <c r="E301" s="507" t="s">
        <v>3282</v>
      </c>
      <c r="F301" s="507" t="s">
        <v>3283</v>
      </c>
      <c r="G301" s="559" t="s">
        <v>2364</v>
      </c>
      <c r="H301" s="547"/>
    </row>
    <row r="302" spans="1:8" ht="23.25">
      <c r="A302" s="543" t="s">
        <v>2158</v>
      </c>
      <c r="B302" s="543" t="s">
        <v>2175</v>
      </c>
      <c r="C302" s="546" t="s">
        <v>1627</v>
      </c>
      <c r="D302" s="545">
        <v>0.8</v>
      </c>
      <c r="E302" s="543"/>
      <c r="F302" s="545"/>
      <c r="G302" s="561" t="s">
        <v>1381</v>
      </c>
      <c r="H302" s="547"/>
    </row>
    <row r="303" spans="1:8" ht="28.5" customHeight="1">
      <c r="A303" s="543" t="s">
        <v>2176</v>
      </c>
      <c r="B303" s="543" t="s">
        <v>2033</v>
      </c>
      <c r="C303" s="546"/>
      <c r="D303" s="545"/>
      <c r="E303" s="543"/>
      <c r="F303" s="546"/>
      <c r="G303" s="561"/>
      <c r="H303" s="547"/>
    </row>
    <row r="304" spans="1:8" ht="24.75" customHeight="1">
      <c r="A304" s="543" t="s">
        <v>2034</v>
      </c>
      <c r="B304" s="543"/>
      <c r="C304" s="546"/>
      <c r="D304" s="546"/>
      <c r="E304" s="543"/>
      <c r="F304" s="545"/>
      <c r="G304" s="561"/>
      <c r="H304" s="547"/>
    </row>
    <row r="305" spans="1:8" ht="23.25">
      <c r="A305" s="580"/>
      <c r="B305" s="580"/>
      <c r="C305" s="556"/>
      <c r="D305" s="556"/>
      <c r="E305" s="518" t="s">
        <v>2035</v>
      </c>
      <c r="F305" s="552">
        <v>0.85</v>
      </c>
      <c r="G305" s="584" t="s">
        <v>1381</v>
      </c>
      <c r="H305" s="547"/>
    </row>
    <row r="306" spans="1:8" ht="46.5">
      <c r="A306" s="580"/>
      <c r="B306" s="580"/>
      <c r="C306" s="556"/>
      <c r="D306" s="556"/>
      <c r="E306" s="518" t="s">
        <v>2036</v>
      </c>
      <c r="F306" s="552"/>
      <c r="G306" s="584" t="s">
        <v>34</v>
      </c>
      <c r="H306" s="547"/>
    </row>
    <row r="307" spans="1:8" ht="23.25">
      <c r="A307" s="580"/>
      <c r="B307" s="580"/>
      <c r="C307" s="556"/>
      <c r="D307" s="556"/>
      <c r="E307" s="518" t="s">
        <v>2037</v>
      </c>
      <c r="F307" s="552">
        <v>0.85</v>
      </c>
      <c r="G307" s="584" t="s">
        <v>1381</v>
      </c>
      <c r="H307" s="547"/>
    </row>
    <row r="308" spans="1:8" ht="46.5">
      <c r="A308" s="580"/>
      <c r="B308" s="580"/>
      <c r="C308" s="556"/>
      <c r="D308" s="556"/>
      <c r="E308" s="518" t="s">
        <v>2038</v>
      </c>
      <c r="F308" s="522"/>
      <c r="G308" s="584" t="s">
        <v>34</v>
      </c>
      <c r="H308" s="547"/>
    </row>
    <row r="309" spans="1:8" ht="46.5">
      <c r="A309" s="580"/>
      <c r="B309" s="580"/>
      <c r="C309" s="556"/>
      <c r="D309" s="556"/>
      <c r="E309" s="518" t="s">
        <v>2039</v>
      </c>
      <c r="F309" s="522"/>
      <c r="G309" s="584" t="s">
        <v>2040</v>
      </c>
      <c r="H309" s="547"/>
    </row>
    <row r="310" spans="1:8" ht="23.25">
      <c r="A310" s="580"/>
      <c r="B310" s="580"/>
      <c r="C310" s="556"/>
      <c r="D310" s="556"/>
      <c r="E310" s="580"/>
      <c r="F310" s="556"/>
      <c r="G310" s="584" t="s">
        <v>2041</v>
      </c>
      <c r="H310" s="547"/>
    </row>
    <row r="311" spans="1:8" ht="23.25">
      <c r="A311" s="543" t="s">
        <v>2158</v>
      </c>
      <c r="B311" s="543" t="s">
        <v>2042</v>
      </c>
      <c r="C311" s="546" t="s">
        <v>1627</v>
      </c>
      <c r="D311" s="545">
        <v>0.8</v>
      </c>
      <c r="E311" s="543"/>
      <c r="F311" s="545"/>
      <c r="G311" s="561" t="s">
        <v>1381</v>
      </c>
      <c r="H311" s="547"/>
    </row>
    <row r="312" spans="1:8" ht="23.25">
      <c r="A312" s="543" t="s">
        <v>2160</v>
      </c>
      <c r="B312" s="543" t="s">
        <v>2043</v>
      </c>
      <c r="C312" s="546"/>
      <c r="D312" s="546"/>
      <c r="E312" s="543"/>
      <c r="F312" s="546"/>
      <c r="G312" s="561"/>
      <c r="H312" s="547"/>
    </row>
    <row r="313" spans="1:8" ht="23.25">
      <c r="A313" s="543" t="s">
        <v>2162</v>
      </c>
      <c r="B313" s="543" t="s">
        <v>1973</v>
      </c>
      <c r="C313" s="546"/>
      <c r="D313" s="546"/>
      <c r="E313" s="543"/>
      <c r="F313" s="546"/>
      <c r="G313" s="561"/>
      <c r="H313" s="547"/>
    </row>
    <row r="314" spans="1:8" ht="23.25">
      <c r="A314" s="580"/>
      <c r="B314" s="580"/>
      <c r="C314" s="556"/>
      <c r="D314" s="556"/>
      <c r="E314" s="518" t="s">
        <v>2044</v>
      </c>
      <c r="F314" s="642">
        <v>0.9</v>
      </c>
      <c r="G314" s="584" t="s">
        <v>1381</v>
      </c>
      <c r="H314" s="547"/>
    </row>
    <row r="315" spans="1:8" ht="46.5">
      <c r="A315" s="580"/>
      <c r="B315" s="580"/>
      <c r="C315" s="556"/>
      <c r="D315" s="556"/>
      <c r="E315" s="518" t="s">
        <v>2045</v>
      </c>
      <c r="F315" s="552"/>
      <c r="G315" s="584" t="s">
        <v>34</v>
      </c>
      <c r="H315" s="547"/>
    </row>
    <row r="316" spans="1:8" ht="23.25">
      <c r="A316" s="580"/>
      <c r="B316" s="580"/>
      <c r="C316" s="556"/>
      <c r="D316" s="556"/>
      <c r="E316" s="643" t="s">
        <v>2046</v>
      </c>
      <c r="F316" s="644">
        <v>0.85</v>
      </c>
      <c r="G316" s="596" t="s">
        <v>1381</v>
      </c>
      <c r="H316" s="547"/>
    </row>
    <row r="317" spans="1:8" ht="46.5">
      <c r="A317" s="580"/>
      <c r="B317" s="580"/>
      <c r="C317" s="556"/>
      <c r="D317" s="556"/>
      <c r="E317" s="643" t="s">
        <v>552</v>
      </c>
      <c r="F317" s="602"/>
      <c r="G317" s="596" t="s">
        <v>34</v>
      </c>
      <c r="H317" s="547"/>
    </row>
    <row r="318" spans="1:8" ht="23.25">
      <c r="A318" s="580"/>
      <c r="B318" s="580"/>
      <c r="C318" s="556"/>
      <c r="D318" s="556"/>
      <c r="E318" s="518" t="s">
        <v>553</v>
      </c>
      <c r="F318" s="642">
        <v>0.85</v>
      </c>
      <c r="G318" s="584" t="s">
        <v>1401</v>
      </c>
      <c r="H318" s="547"/>
    </row>
    <row r="319" spans="1:8" ht="23.25">
      <c r="A319" s="580"/>
      <c r="B319" s="580"/>
      <c r="C319" s="556"/>
      <c r="D319" s="556"/>
      <c r="E319" s="518" t="s">
        <v>1402</v>
      </c>
      <c r="F319" s="522"/>
      <c r="G319" s="584" t="s">
        <v>2041</v>
      </c>
      <c r="H319" s="547"/>
    </row>
    <row r="320" spans="1:8" ht="23.25">
      <c r="A320" s="580"/>
      <c r="B320" s="580"/>
      <c r="C320" s="556"/>
      <c r="D320" s="556"/>
      <c r="E320" s="518"/>
      <c r="F320" s="556"/>
      <c r="G320" s="584"/>
      <c r="H320" s="547"/>
    </row>
    <row r="321" spans="1:8" ht="23.25">
      <c r="A321" s="580"/>
      <c r="B321" s="580"/>
      <c r="C321" s="556"/>
      <c r="D321" s="556"/>
      <c r="E321" s="518"/>
      <c r="F321" s="556"/>
      <c r="G321" s="584"/>
      <c r="H321" s="547"/>
    </row>
    <row r="322" spans="1:7" ht="29.25">
      <c r="A322" s="1567" t="s">
        <v>3277</v>
      </c>
      <c r="B322" s="1567"/>
      <c r="C322" s="1567"/>
      <c r="D322" s="1567"/>
      <c r="E322" s="1567"/>
      <c r="F322" s="1567"/>
      <c r="G322" s="1567"/>
    </row>
    <row r="323" spans="1:7" ht="29.25">
      <c r="A323" s="1622" t="s">
        <v>3278</v>
      </c>
      <c r="B323" s="1622"/>
      <c r="C323" s="1622"/>
      <c r="D323" s="1622"/>
      <c r="E323" s="1622"/>
      <c r="F323" s="1622"/>
      <c r="G323" s="1622"/>
    </row>
    <row r="324" spans="1:8" ht="46.5">
      <c r="A324" s="507" t="s">
        <v>2000</v>
      </c>
      <c r="B324" s="507" t="s">
        <v>3279</v>
      </c>
      <c r="C324" s="507" t="s">
        <v>3280</v>
      </c>
      <c r="D324" s="507" t="s">
        <v>3281</v>
      </c>
      <c r="E324" s="507" t="s">
        <v>3282</v>
      </c>
      <c r="F324" s="507" t="s">
        <v>3283</v>
      </c>
      <c r="G324" s="507" t="s">
        <v>2364</v>
      </c>
      <c r="H324" s="547"/>
    </row>
    <row r="325" spans="1:8" ht="46.5">
      <c r="A325" s="543" t="s">
        <v>1403</v>
      </c>
      <c r="B325" s="645" t="s">
        <v>1404</v>
      </c>
      <c r="C325" s="544">
        <v>0.0043</v>
      </c>
      <c r="D325" s="544">
        <v>0.004</v>
      </c>
      <c r="E325" s="543"/>
      <c r="F325" s="546"/>
      <c r="G325" s="546" t="s">
        <v>34</v>
      </c>
      <c r="H325" s="547"/>
    </row>
    <row r="326" spans="1:8" ht="23.25">
      <c r="A326" s="543" t="s">
        <v>1405</v>
      </c>
      <c r="B326" s="543" t="s">
        <v>1406</v>
      </c>
      <c r="C326" s="546"/>
      <c r="D326" s="545"/>
      <c r="E326" s="543"/>
      <c r="F326" s="546"/>
      <c r="G326" s="546"/>
      <c r="H326" s="547"/>
    </row>
    <row r="327" spans="1:8" ht="23.25">
      <c r="A327" s="543" t="s">
        <v>1407</v>
      </c>
      <c r="B327" s="646">
        <v>0.004</v>
      </c>
      <c r="C327" s="546"/>
      <c r="D327" s="546"/>
      <c r="E327" s="543"/>
      <c r="F327" s="545"/>
      <c r="G327" s="546"/>
      <c r="H327" s="547"/>
    </row>
    <row r="328" spans="1:8" ht="23.25">
      <c r="A328" s="543" t="s">
        <v>1408</v>
      </c>
      <c r="B328" s="645"/>
      <c r="C328" s="546"/>
      <c r="D328" s="546"/>
      <c r="E328" s="543"/>
      <c r="F328" s="546"/>
      <c r="G328" s="546"/>
      <c r="H328" s="547"/>
    </row>
    <row r="329" spans="1:8" ht="46.5">
      <c r="A329" s="580"/>
      <c r="B329" s="580"/>
      <c r="C329" s="556"/>
      <c r="D329" s="556"/>
      <c r="E329" s="518" t="s">
        <v>1409</v>
      </c>
      <c r="F329" s="552">
        <v>0.86</v>
      </c>
      <c r="G329" s="556" t="s">
        <v>34</v>
      </c>
      <c r="H329" s="547"/>
    </row>
    <row r="330" spans="1:8" ht="23.25">
      <c r="A330" s="580"/>
      <c r="B330" s="580"/>
      <c r="C330" s="556"/>
      <c r="D330" s="556"/>
      <c r="E330" s="518" t="s">
        <v>1410</v>
      </c>
      <c r="F330" s="552"/>
      <c r="G330" s="556"/>
      <c r="H330" s="547"/>
    </row>
    <row r="331" spans="1:8" ht="23.25">
      <c r="A331" s="580"/>
      <c r="B331" s="580"/>
      <c r="C331" s="556"/>
      <c r="D331" s="556"/>
      <c r="E331" s="518" t="s">
        <v>1411</v>
      </c>
      <c r="F331" s="552">
        <v>0.8</v>
      </c>
      <c r="G331" s="556" t="s">
        <v>1412</v>
      </c>
      <c r="H331" s="547"/>
    </row>
    <row r="332" spans="1:8" ht="23.25">
      <c r="A332" s="580"/>
      <c r="B332" s="580"/>
      <c r="C332" s="556"/>
      <c r="D332" s="556"/>
      <c r="E332" s="518" t="s">
        <v>1413</v>
      </c>
      <c r="F332" s="522"/>
      <c r="G332" s="556"/>
      <c r="H332" s="547"/>
    </row>
    <row r="333" spans="1:8" ht="46.5">
      <c r="A333" s="580"/>
      <c r="B333" s="580"/>
      <c r="C333" s="556"/>
      <c r="D333" s="556"/>
      <c r="E333" s="518" t="s">
        <v>1414</v>
      </c>
      <c r="F333" s="552">
        <v>1</v>
      </c>
      <c r="G333" s="556" t="s">
        <v>34</v>
      </c>
      <c r="H333" s="547"/>
    </row>
    <row r="334" spans="1:8" ht="23.25">
      <c r="A334" s="580"/>
      <c r="B334" s="580"/>
      <c r="C334" s="556"/>
      <c r="D334" s="556"/>
      <c r="E334" s="518" t="s">
        <v>1415</v>
      </c>
      <c r="F334" s="522"/>
      <c r="G334" s="556"/>
      <c r="H334" s="547"/>
    </row>
    <row r="335" spans="1:8" ht="23.25">
      <c r="A335" s="580"/>
      <c r="B335" s="580"/>
      <c r="C335" s="556"/>
      <c r="D335" s="556"/>
      <c r="E335" s="518"/>
      <c r="F335" s="522"/>
      <c r="G335" s="556"/>
      <c r="H335" s="547"/>
    </row>
    <row r="336" spans="1:8" ht="23.25">
      <c r="A336" s="580"/>
      <c r="B336" s="580"/>
      <c r="C336" s="556"/>
      <c r="D336" s="556"/>
      <c r="E336" s="518"/>
      <c r="F336" s="522"/>
      <c r="G336" s="556"/>
      <c r="H336" s="547"/>
    </row>
    <row r="337" spans="1:8" ht="23.25">
      <c r="A337" s="580"/>
      <c r="B337" s="580"/>
      <c r="C337" s="556"/>
      <c r="D337" s="556"/>
      <c r="E337" s="518"/>
      <c r="F337" s="522"/>
      <c r="G337" s="556"/>
      <c r="H337" s="547"/>
    </row>
    <row r="338" spans="1:8" ht="23.25">
      <c r="A338" s="580"/>
      <c r="B338" s="580"/>
      <c r="C338" s="556"/>
      <c r="D338" s="556"/>
      <c r="E338" s="518"/>
      <c r="F338" s="522"/>
      <c r="G338" s="556"/>
      <c r="H338" s="547"/>
    </row>
    <row r="339" spans="1:8" ht="23.25">
      <c r="A339" s="580"/>
      <c r="B339" s="580"/>
      <c r="C339" s="556"/>
      <c r="D339" s="556"/>
      <c r="E339" s="518"/>
      <c r="F339" s="522"/>
      <c r="G339" s="556"/>
      <c r="H339" s="547"/>
    </row>
    <row r="340" spans="1:8" ht="23.25">
      <c r="A340" s="580"/>
      <c r="B340" s="580"/>
      <c r="C340" s="556"/>
      <c r="D340" s="556"/>
      <c r="E340" s="580"/>
      <c r="F340" s="556"/>
      <c r="G340" s="556"/>
      <c r="H340" s="547"/>
    </row>
    <row r="341" spans="1:8" ht="23.25">
      <c r="A341" s="580"/>
      <c r="B341" s="580"/>
      <c r="C341" s="556"/>
      <c r="D341" s="556"/>
      <c r="E341" s="580"/>
      <c r="F341" s="556"/>
      <c r="G341" s="556"/>
      <c r="H341" s="547"/>
    </row>
    <row r="342" spans="1:8" ht="23.25">
      <c r="A342" s="580"/>
      <c r="B342" s="580"/>
      <c r="C342" s="556"/>
      <c r="D342" s="556"/>
      <c r="E342" s="580"/>
      <c r="F342" s="556"/>
      <c r="G342" s="556"/>
      <c r="H342" s="547"/>
    </row>
    <row r="343" spans="1:8" ht="23.25">
      <c r="A343" s="580"/>
      <c r="B343" s="580"/>
      <c r="C343" s="556"/>
      <c r="D343" s="556"/>
      <c r="E343" s="580"/>
      <c r="F343" s="556"/>
      <c r="G343" s="556"/>
      <c r="H343" s="547"/>
    </row>
    <row r="344" spans="1:8" ht="23.25">
      <c r="A344" s="580"/>
      <c r="B344" s="580"/>
      <c r="C344" s="556"/>
      <c r="D344" s="556"/>
      <c r="E344" s="580"/>
      <c r="F344" s="556"/>
      <c r="G344" s="556"/>
      <c r="H344" s="547"/>
    </row>
    <row r="345" spans="1:7" ht="29.25">
      <c r="A345" s="1567" t="s">
        <v>3277</v>
      </c>
      <c r="B345" s="1567"/>
      <c r="C345" s="1567"/>
      <c r="D345" s="1567"/>
      <c r="E345" s="1567"/>
      <c r="F345" s="1567"/>
      <c r="G345" s="1567"/>
    </row>
    <row r="346" spans="1:7" ht="29.25">
      <c r="A346" s="1622" t="s">
        <v>3278</v>
      </c>
      <c r="B346" s="1622"/>
      <c r="C346" s="1622"/>
      <c r="D346" s="1622"/>
      <c r="E346" s="1622"/>
      <c r="F346" s="1622"/>
      <c r="G346" s="1622"/>
    </row>
    <row r="347" spans="1:8" ht="46.5">
      <c r="A347" s="507" t="s">
        <v>2000</v>
      </c>
      <c r="B347" s="507" t="s">
        <v>3279</v>
      </c>
      <c r="C347" s="507" t="s">
        <v>3280</v>
      </c>
      <c r="D347" s="507" t="s">
        <v>3281</v>
      </c>
      <c r="E347" s="507" t="s">
        <v>3282</v>
      </c>
      <c r="F347" s="507" t="s">
        <v>3283</v>
      </c>
      <c r="G347" s="507" t="s">
        <v>2364</v>
      </c>
      <c r="H347" s="547"/>
    </row>
    <row r="348" spans="1:8" ht="46.5">
      <c r="A348" s="543" t="s">
        <v>1403</v>
      </c>
      <c r="B348" s="645" t="s">
        <v>1416</v>
      </c>
      <c r="C348" s="544">
        <v>0.0118</v>
      </c>
      <c r="D348" s="545">
        <v>0.01</v>
      </c>
      <c r="E348" s="543"/>
      <c r="F348" s="546"/>
      <c r="G348" s="546" t="s">
        <v>34</v>
      </c>
      <c r="H348" s="547"/>
    </row>
    <row r="349" spans="1:8" ht="23.25">
      <c r="A349" s="543" t="s">
        <v>1405</v>
      </c>
      <c r="B349" s="645" t="s">
        <v>1417</v>
      </c>
      <c r="C349" s="562"/>
      <c r="D349" s="563"/>
      <c r="E349" s="543"/>
      <c r="F349" s="546"/>
      <c r="G349" s="546"/>
      <c r="H349" s="547"/>
    </row>
    <row r="350" spans="1:8" ht="23.25">
      <c r="A350" s="543" t="s">
        <v>1407</v>
      </c>
      <c r="B350" s="645" t="s">
        <v>1418</v>
      </c>
      <c r="C350" s="546"/>
      <c r="D350" s="546"/>
      <c r="E350" s="543"/>
      <c r="F350" s="545"/>
      <c r="G350" s="546"/>
      <c r="H350" s="547"/>
    </row>
    <row r="351" spans="1:8" ht="23.25">
      <c r="A351" s="543" t="s">
        <v>1408</v>
      </c>
      <c r="B351" s="645"/>
      <c r="C351" s="546"/>
      <c r="D351" s="546"/>
      <c r="E351" s="543"/>
      <c r="F351" s="546"/>
      <c r="G351" s="546"/>
      <c r="H351" s="547"/>
    </row>
    <row r="352" spans="1:8" ht="46.5">
      <c r="A352" s="580"/>
      <c r="B352" s="580"/>
      <c r="C352" s="556"/>
      <c r="D352" s="556"/>
      <c r="E352" s="518" t="s">
        <v>1419</v>
      </c>
      <c r="F352" s="552">
        <v>0.86</v>
      </c>
      <c r="G352" s="556" t="s">
        <v>34</v>
      </c>
      <c r="H352" s="547"/>
    </row>
    <row r="353" spans="1:8" ht="23.25">
      <c r="A353" s="580"/>
      <c r="B353" s="580"/>
      <c r="C353" s="556"/>
      <c r="D353" s="556"/>
      <c r="E353" s="518" t="s">
        <v>1420</v>
      </c>
      <c r="F353" s="522"/>
      <c r="G353" s="556"/>
      <c r="H353" s="547"/>
    </row>
    <row r="354" spans="1:8" ht="23.25">
      <c r="A354" s="580"/>
      <c r="B354" s="580"/>
      <c r="C354" s="556"/>
      <c r="D354" s="556"/>
      <c r="E354" s="518" t="s">
        <v>1421</v>
      </c>
      <c r="F354" s="552">
        <v>0.8</v>
      </c>
      <c r="G354" s="556" t="s">
        <v>1568</v>
      </c>
      <c r="H354" s="547"/>
    </row>
    <row r="355" spans="1:8" ht="23.25">
      <c r="A355" s="580"/>
      <c r="B355" s="580"/>
      <c r="C355" s="556"/>
      <c r="D355" s="556"/>
      <c r="E355" s="518" t="s">
        <v>1422</v>
      </c>
      <c r="F355" s="552"/>
      <c r="G355" s="556"/>
      <c r="H355" s="547"/>
    </row>
    <row r="356" spans="1:8" ht="23.25">
      <c r="A356" s="580"/>
      <c r="B356" s="580"/>
      <c r="C356" s="556"/>
      <c r="D356" s="556"/>
      <c r="E356" s="518" t="s">
        <v>1423</v>
      </c>
      <c r="F356" s="552">
        <v>1</v>
      </c>
      <c r="G356" s="556" t="s">
        <v>1369</v>
      </c>
      <c r="H356" s="547"/>
    </row>
    <row r="357" spans="1:8" ht="23.25">
      <c r="A357" s="580"/>
      <c r="B357" s="580"/>
      <c r="C357" s="556"/>
      <c r="D357" s="556"/>
      <c r="E357" s="518" t="s">
        <v>1424</v>
      </c>
      <c r="F357" s="522"/>
      <c r="G357" s="556"/>
      <c r="H357" s="547"/>
    </row>
    <row r="358" spans="1:8" ht="23.25">
      <c r="A358" s="580"/>
      <c r="B358" s="580"/>
      <c r="C358" s="556"/>
      <c r="D358" s="556"/>
      <c r="E358" s="518"/>
      <c r="F358" s="522"/>
      <c r="G358" s="556"/>
      <c r="H358" s="547"/>
    </row>
    <row r="359" spans="1:8" ht="23.25">
      <c r="A359" s="580"/>
      <c r="B359" s="580"/>
      <c r="C359" s="556"/>
      <c r="D359" s="556"/>
      <c r="E359" s="547"/>
      <c r="F359" s="508"/>
      <c r="G359" s="508"/>
      <c r="H359" s="547"/>
    </row>
    <row r="360" spans="1:8" ht="46.5">
      <c r="A360" s="543" t="s">
        <v>1403</v>
      </c>
      <c r="B360" s="543" t="s">
        <v>997</v>
      </c>
      <c r="C360" s="545">
        <v>0.19</v>
      </c>
      <c r="D360" s="545">
        <v>0.15</v>
      </c>
      <c r="E360" s="543"/>
      <c r="F360" s="545"/>
      <c r="G360" s="546" t="s">
        <v>34</v>
      </c>
      <c r="H360" s="547"/>
    </row>
    <row r="361" spans="1:8" ht="23.25">
      <c r="A361" s="543" t="s">
        <v>1405</v>
      </c>
      <c r="B361" s="543"/>
      <c r="C361" s="546"/>
      <c r="D361" s="545"/>
      <c r="E361" s="543"/>
      <c r="F361" s="546"/>
      <c r="G361" s="546"/>
      <c r="H361" s="547"/>
    </row>
    <row r="362" spans="1:8" ht="23.25">
      <c r="A362" s="543" t="s">
        <v>1407</v>
      </c>
      <c r="B362" s="543"/>
      <c r="C362" s="546"/>
      <c r="D362" s="546"/>
      <c r="E362" s="543"/>
      <c r="F362" s="545"/>
      <c r="G362" s="546"/>
      <c r="H362" s="547"/>
    </row>
    <row r="363" spans="1:8" ht="23.25">
      <c r="A363" s="543" t="s">
        <v>1408</v>
      </c>
      <c r="B363" s="543"/>
      <c r="C363" s="546"/>
      <c r="D363" s="546"/>
      <c r="E363" s="543"/>
      <c r="F363" s="545"/>
      <c r="G363" s="546"/>
      <c r="H363" s="547"/>
    </row>
    <row r="364" spans="1:8" ht="46.5">
      <c r="A364" s="580"/>
      <c r="B364" s="647"/>
      <c r="C364" s="556"/>
      <c r="D364" s="556"/>
      <c r="E364" s="518" t="s">
        <v>1425</v>
      </c>
      <c r="F364" s="552">
        <v>0.8</v>
      </c>
      <c r="G364" s="556" t="s">
        <v>1426</v>
      </c>
      <c r="H364" s="547"/>
    </row>
    <row r="365" spans="1:8" ht="23.25">
      <c r="A365" s="580"/>
      <c r="B365" s="647"/>
      <c r="C365" s="556"/>
      <c r="D365" s="556"/>
      <c r="E365" s="518" t="s">
        <v>1427</v>
      </c>
      <c r="F365" s="552"/>
      <c r="G365" s="556" t="s">
        <v>2549</v>
      </c>
      <c r="H365" s="547"/>
    </row>
    <row r="366" spans="1:8" ht="23.25">
      <c r="A366" s="580"/>
      <c r="B366" s="580"/>
      <c r="C366" s="556"/>
      <c r="D366" s="556"/>
      <c r="E366" s="580"/>
      <c r="F366" s="556"/>
      <c r="G366" s="556"/>
      <c r="H366" s="547"/>
    </row>
    <row r="367" spans="1:8" ht="23.25">
      <c r="A367" s="580"/>
      <c r="B367" s="580"/>
      <c r="C367" s="556"/>
      <c r="D367" s="556"/>
      <c r="E367" s="580"/>
      <c r="F367" s="556"/>
      <c r="G367" s="556"/>
      <c r="H367" s="547"/>
    </row>
    <row r="368" spans="1:7" ht="29.25">
      <c r="A368" s="1567" t="s">
        <v>3277</v>
      </c>
      <c r="B368" s="1567"/>
      <c r="C368" s="1567"/>
      <c r="D368" s="1567"/>
      <c r="E368" s="1567"/>
      <c r="F368" s="1567"/>
      <c r="G368" s="1567"/>
    </row>
    <row r="369" spans="1:7" ht="29.25">
      <c r="A369" s="1622" t="s">
        <v>3278</v>
      </c>
      <c r="B369" s="1622"/>
      <c r="C369" s="1622"/>
      <c r="D369" s="1622"/>
      <c r="E369" s="1622"/>
      <c r="F369" s="1622"/>
      <c r="G369" s="1622"/>
    </row>
    <row r="370" spans="1:8" ht="46.5">
      <c r="A370" s="507" t="s">
        <v>2000</v>
      </c>
      <c r="B370" s="507" t="s">
        <v>3279</v>
      </c>
      <c r="C370" s="507" t="s">
        <v>3280</v>
      </c>
      <c r="D370" s="507" t="s">
        <v>3283</v>
      </c>
      <c r="E370" s="507" t="s">
        <v>3282</v>
      </c>
      <c r="F370" s="507" t="s">
        <v>3283</v>
      </c>
      <c r="G370" s="507" t="s">
        <v>2364</v>
      </c>
      <c r="H370" s="547"/>
    </row>
    <row r="371" spans="1:8" ht="27" customHeight="1">
      <c r="A371" s="580"/>
      <c r="B371" s="647"/>
      <c r="C371" s="556"/>
      <c r="D371" s="556"/>
      <c r="E371" s="518" t="s">
        <v>1428</v>
      </c>
      <c r="F371" s="522" t="s">
        <v>1429</v>
      </c>
      <c r="G371" s="556" t="s">
        <v>34</v>
      </c>
      <c r="H371" s="547"/>
    </row>
    <row r="372" spans="1:8" ht="23.25">
      <c r="A372" s="580"/>
      <c r="B372" s="647"/>
      <c r="C372" s="556"/>
      <c r="D372" s="556"/>
      <c r="E372" s="580"/>
      <c r="F372" s="522" t="s">
        <v>1430</v>
      </c>
      <c r="G372" s="556"/>
      <c r="H372" s="547"/>
    </row>
    <row r="373" spans="1:8" ht="46.5">
      <c r="A373" s="580"/>
      <c r="B373" s="647"/>
      <c r="C373" s="556"/>
      <c r="D373" s="556"/>
      <c r="E373" s="580"/>
      <c r="F373" s="522" t="s">
        <v>1431</v>
      </c>
      <c r="G373" s="556"/>
      <c r="H373" s="547"/>
    </row>
    <row r="374" spans="1:8" ht="46.5">
      <c r="A374" s="580"/>
      <c r="B374" s="648"/>
      <c r="C374" s="556"/>
      <c r="D374" s="556"/>
      <c r="E374" s="580"/>
      <c r="F374" s="522" t="s">
        <v>1432</v>
      </c>
      <c r="G374" s="556"/>
      <c r="H374" s="547"/>
    </row>
    <row r="375" spans="1:8" ht="23.25">
      <c r="A375" s="580"/>
      <c r="B375" s="580"/>
      <c r="C375" s="556"/>
      <c r="D375" s="556"/>
      <c r="E375" s="580"/>
      <c r="F375" s="522" t="s">
        <v>1433</v>
      </c>
      <c r="G375" s="556"/>
      <c r="H375" s="547"/>
    </row>
    <row r="376" spans="1:8" ht="46.5">
      <c r="A376" s="580"/>
      <c r="B376" s="580"/>
      <c r="C376" s="556"/>
      <c r="D376" s="556"/>
      <c r="E376" s="518" t="s">
        <v>1434</v>
      </c>
      <c r="F376" s="522" t="s">
        <v>1429</v>
      </c>
      <c r="G376" s="556" t="s">
        <v>34</v>
      </c>
      <c r="H376" s="547"/>
    </row>
    <row r="377" spans="1:8" ht="46.5">
      <c r="A377" s="580"/>
      <c r="B377" s="580"/>
      <c r="C377" s="556"/>
      <c r="D377" s="556"/>
      <c r="E377" s="518" t="s">
        <v>1435</v>
      </c>
      <c r="F377" s="522" t="s">
        <v>1436</v>
      </c>
      <c r="G377" s="556"/>
      <c r="H377" s="547"/>
    </row>
    <row r="378" spans="1:8" ht="46.5">
      <c r="A378" s="580"/>
      <c r="B378" s="580"/>
      <c r="C378" s="556"/>
      <c r="D378" s="556"/>
      <c r="E378" s="518"/>
      <c r="F378" s="522" t="s">
        <v>1431</v>
      </c>
      <c r="G378" s="556"/>
      <c r="H378" s="547"/>
    </row>
    <row r="379" spans="1:8" ht="23.25">
      <c r="A379" s="580"/>
      <c r="B379" s="580"/>
      <c r="C379" s="556"/>
      <c r="D379" s="556"/>
      <c r="E379" s="518"/>
      <c r="F379" s="522" t="s">
        <v>1437</v>
      </c>
      <c r="G379" s="556"/>
      <c r="H379" s="547"/>
    </row>
    <row r="380" spans="1:8" ht="46.5">
      <c r="A380" s="518"/>
      <c r="B380" s="515"/>
      <c r="C380" s="556"/>
      <c r="D380" s="556"/>
      <c r="E380" s="518"/>
      <c r="F380" s="522" t="s">
        <v>1438</v>
      </c>
      <c r="G380" s="556"/>
      <c r="H380" s="547"/>
    </row>
    <row r="381" spans="1:8" ht="23.25">
      <c r="A381" s="543" t="s">
        <v>1403</v>
      </c>
      <c r="B381" s="645" t="s">
        <v>1439</v>
      </c>
      <c r="C381" s="546">
        <v>4.8</v>
      </c>
      <c r="D381" s="546">
        <v>4</v>
      </c>
      <c r="E381" s="543"/>
      <c r="F381" s="546"/>
      <c r="G381" s="546" t="s">
        <v>1000</v>
      </c>
      <c r="H381" s="547"/>
    </row>
    <row r="382" spans="1:8" ht="23.25">
      <c r="A382" s="543" t="s">
        <v>1405</v>
      </c>
      <c r="B382" s="645" t="s">
        <v>1440</v>
      </c>
      <c r="C382" s="546"/>
      <c r="D382" s="546"/>
      <c r="E382" s="543"/>
      <c r="F382" s="546"/>
      <c r="G382" s="546"/>
      <c r="H382" s="547"/>
    </row>
    <row r="383" spans="1:8" ht="23.25">
      <c r="A383" s="543" t="s">
        <v>1407</v>
      </c>
      <c r="B383" s="645"/>
      <c r="C383" s="546"/>
      <c r="D383" s="546"/>
      <c r="E383" s="543"/>
      <c r="F383" s="546"/>
      <c r="G383" s="546"/>
      <c r="H383" s="547"/>
    </row>
    <row r="384" spans="1:8" ht="23.25">
      <c r="A384" s="543" t="s">
        <v>1408</v>
      </c>
      <c r="B384" s="645"/>
      <c r="C384" s="546"/>
      <c r="D384" s="546"/>
      <c r="E384" s="543"/>
      <c r="F384" s="546"/>
      <c r="G384" s="546"/>
      <c r="H384" s="547"/>
    </row>
    <row r="385" spans="1:8" ht="23.25">
      <c r="A385" s="580"/>
      <c r="B385" s="580"/>
      <c r="C385" s="556"/>
      <c r="D385" s="556"/>
      <c r="E385" s="518" t="s">
        <v>1441</v>
      </c>
      <c r="F385" s="552">
        <v>0.05</v>
      </c>
      <c r="G385" s="556" t="s">
        <v>1000</v>
      </c>
      <c r="H385" s="547"/>
    </row>
    <row r="386" spans="1:8" ht="23.25">
      <c r="A386" s="580"/>
      <c r="B386" s="580"/>
      <c r="C386" s="556"/>
      <c r="D386" s="556"/>
      <c r="E386" s="518" t="s">
        <v>1442</v>
      </c>
      <c r="F386" s="552"/>
      <c r="G386" s="556"/>
      <c r="H386" s="547"/>
    </row>
    <row r="387" spans="1:8" ht="23.25">
      <c r="A387" s="580"/>
      <c r="B387" s="580"/>
      <c r="C387" s="556"/>
      <c r="D387" s="556"/>
      <c r="E387" s="518" t="s">
        <v>1443</v>
      </c>
      <c r="F387" s="552">
        <v>0.1</v>
      </c>
      <c r="G387" s="556" t="s">
        <v>1000</v>
      </c>
      <c r="H387" s="547"/>
    </row>
    <row r="388" spans="1:8" ht="23.25">
      <c r="A388" s="580"/>
      <c r="B388" s="580"/>
      <c r="C388" s="556"/>
      <c r="D388" s="556"/>
      <c r="E388" s="518" t="s">
        <v>1444</v>
      </c>
      <c r="F388" s="522"/>
      <c r="G388" s="556" t="s">
        <v>2549</v>
      </c>
      <c r="H388" s="547"/>
    </row>
    <row r="389" spans="1:8" ht="23.25">
      <c r="A389" s="580"/>
      <c r="B389" s="580"/>
      <c r="C389" s="556"/>
      <c r="D389" s="556"/>
      <c r="E389" s="518"/>
      <c r="F389" s="522"/>
      <c r="G389" s="556"/>
      <c r="H389" s="547"/>
    </row>
    <row r="390" spans="1:8" ht="23.25">
      <c r="A390" s="580"/>
      <c r="B390" s="580"/>
      <c r="C390" s="556"/>
      <c r="D390" s="556"/>
      <c r="E390" s="580"/>
      <c r="F390" s="556"/>
      <c r="G390" s="556"/>
      <c r="H390" s="547"/>
    </row>
    <row r="391" spans="1:7" ht="29.25">
      <c r="A391" s="1567" t="s">
        <v>3277</v>
      </c>
      <c r="B391" s="1567"/>
      <c r="C391" s="1567"/>
      <c r="D391" s="1567"/>
      <c r="E391" s="1567"/>
      <c r="F391" s="1567"/>
      <c r="G391" s="1567"/>
    </row>
    <row r="392" spans="1:7" ht="29.25">
      <c r="A392" s="1622" t="s">
        <v>3278</v>
      </c>
      <c r="B392" s="1622"/>
      <c r="C392" s="1622"/>
      <c r="D392" s="1622"/>
      <c r="E392" s="1622"/>
      <c r="F392" s="1622"/>
      <c r="G392" s="1622"/>
    </row>
    <row r="393" spans="1:8" ht="46.5">
      <c r="A393" s="507" t="s">
        <v>2000</v>
      </c>
      <c r="B393" s="507" t="s">
        <v>3279</v>
      </c>
      <c r="C393" s="507" t="s">
        <v>3280</v>
      </c>
      <c r="D393" s="507" t="s">
        <v>3283</v>
      </c>
      <c r="E393" s="507" t="s">
        <v>3282</v>
      </c>
      <c r="F393" s="507" t="s">
        <v>3283</v>
      </c>
      <c r="G393" s="507" t="s">
        <v>2364</v>
      </c>
      <c r="H393" s="547"/>
    </row>
    <row r="394" spans="1:8" ht="23.25">
      <c r="A394" s="580"/>
      <c r="B394" s="648"/>
      <c r="C394" s="630"/>
      <c r="D394" s="630"/>
      <c r="E394" s="518" t="s">
        <v>863</v>
      </c>
      <c r="F394" s="552">
        <v>0.85</v>
      </c>
      <c r="G394" s="556" t="s">
        <v>1000</v>
      </c>
      <c r="H394" s="547"/>
    </row>
    <row r="395" spans="1:8" ht="23.25">
      <c r="A395" s="580"/>
      <c r="B395" s="580"/>
      <c r="C395" s="556"/>
      <c r="D395" s="630"/>
      <c r="E395" s="518" t="s">
        <v>647</v>
      </c>
      <c r="F395" s="522"/>
      <c r="G395" s="556" t="s">
        <v>648</v>
      </c>
      <c r="H395" s="547"/>
    </row>
    <row r="396" spans="1:8" ht="23.25">
      <c r="A396" s="580"/>
      <c r="B396" s="647"/>
      <c r="C396" s="556"/>
      <c r="D396" s="556"/>
      <c r="E396" s="518" t="s">
        <v>649</v>
      </c>
      <c r="F396" s="522"/>
      <c r="G396" s="556"/>
      <c r="H396" s="547"/>
    </row>
    <row r="397" spans="1:8" ht="23.25">
      <c r="A397" s="580"/>
      <c r="B397" s="648"/>
      <c r="C397" s="556"/>
      <c r="D397" s="556"/>
      <c r="E397" s="518" t="s">
        <v>650</v>
      </c>
      <c r="F397" s="522"/>
      <c r="G397" s="556"/>
      <c r="H397" s="547"/>
    </row>
    <row r="398" spans="1:8" ht="23.25">
      <c r="A398" s="580"/>
      <c r="B398" s="580"/>
      <c r="C398" s="556"/>
      <c r="D398" s="556"/>
      <c r="E398" s="518" t="s">
        <v>651</v>
      </c>
      <c r="F398" s="552">
        <v>0.1</v>
      </c>
      <c r="G398" s="556" t="s">
        <v>1000</v>
      </c>
      <c r="H398" s="547"/>
    </row>
    <row r="399" spans="1:8" ht="23.25">
      <c r="A399" s="580"/>
      <c r="B399" s="580"/>
      <c r="C399" s="556"/>
      <c r="D399" s="556"/>
      <c r="E399" s="518" t="s">
        <v>652</v>
      </c>
      <c r="F399" s="522"/>
      <c r="G399" s="556" t="s">
        <v>653</v>
      </c>
      <c r="H399" s="547"/>
    </row>
    <row r="400" spans="1:8" ht="23.25">
      <c r="A400" s="580"/>
      <c r="B400" s="580"/>
      <c r="C400" s="556"/>
      <c r="D400" s="556"/>
      <c r="E400" s="518" t="s">
        <v>654</v>
      </c>
      <c r="F400" s="522"/>
      <c r="G400" s="556"/>
      <c r="H400" s="547"/>
    </row>
    <row r="401" spans="1:8" ht="23.25">
      <c r="A401" s="580"/>
      <c r="B401" s="580"/>
      <c r="C401" s="556"/>
      <c r="D401" s="556"/>
      <c r="E401" s="518" t="s">
        <v>655</v>
      </c>
      <c r="F401" s="522"/>
      <c r="G401" s="556"/>
      <c r="H401" s="547"/>
    </row>
    <row r="402" spans="1:8" ht="23.25">
      <c r="A402" s="580"/>
      <c r="B402" s="580"/>
      <c r="C402" s="556"/>
      <c r="D402" s="556"/>
      <c r="E402" s="518" t="s">
        <v>656</v>
      </c>
      <c r="F402" s="522"/>
      <c r="G402" s="556"/>
      <c r="H402" s="547"/>
    </row>
    <row r="403" spans="1:8" ht="23.25">
      <c r="A403" s="580"/>
      <c r="B403" s="580"/>
      <c r="C403" s="556"/>
      <c r="D403" s="556"/>
      <c r="E403" s="518" t="s">
        <v>657</v>
      </c>
      <c r="F403" s="552">
        <v>0.1</v>
      </c>
      <c r="G403" s="556" t="s">
        <v>648</v>
      </c>
      <c r="H403" s="547"/>
    </row>
    <row r="404" spans="1:8" ht="46.5">
      <c r="A404" s="580"/>
      <c r="B404" s="580"/>
      <c r="C404" s="556"/>
      <c r="D404" s="556"/>
      <c r="E404" s="518" t="s">
        <v>658</v>
      </c>
      <c r="F404" s="522"/>
      <c r="G404" s="556" t="s">
        <v>659</v>
      </c>
      <c r="H404" s="547"/>
    </row>
    <row r="405" spans="1:8" ht="23.25">
      <c r="A405" s="580"/>
      <c r="B405" s="580"/>
      <c r="C405" s="556"/>
      <c r="D405" s="556"/>
      <c r="E405" s="518" t="s">
        <v>660</v>
      </c>
      <c r="F405" s="522"/>
      <c r="G405" s="556" t="s">
        <v>661</v>
      </c>
      <c r="H405" s="547"/>
    </row>
    <row r="406" spans="1:8" ht="23.25">
      <c r="A406" s="580"/>
      <c r="B406" s="580"/>
      <c r="C406" s="556"/>
      <c r="D406" s="556"/>
      <c r="E406" s="518" t="s">
        <v>662</v>
      </c>
      <c r="F406" s="522"/>
      <c r="G406" s="556"/>
      <c r="H406" s="547"/>
    </row>
    <row r="407" spans="1:8" ht="23.25">
      <c r="A407" s="580"/>
      <c r="B407" s="580"/>
      <c r="C407" s="556"/>
      <c r="D407" s="556"/>
      <c r="E407" s="518" t="s">
        <v>663</v>
      </c>
      <c r="F407" s="552">
        <v>0.8</v>
      </c>
      <c r="G407" s="556" t="s">
        <v>985</v>
      </c>
      <c r="H407" s="547"/>
    </row>
    <row r="408" spans="1:8" ht="23.25">
      <c r="A408" s="580"/>
      <c r="B408" s="580"/>
      <c r="C408" s="556"/>
      <c r="D408" s="556"/>
      <c r="E408" s="518" t="s">
        <v>664</v>
      </c>
      <c r="F408" s="522"/>
      <c r="G408" s="556"/>
      <c r="H408" s="547"/>
    </row>
    <row r="409" spans="1:8" ht="23.25">
      <c r="A409" s="580"/>
      <c r="B409" s="580"/>
      <c r="C409" s="556"/>
      <c r="D409" s="556"/>
      <c r="E409" s="518" t="s">
        <v>665</v>
      </c>
      <c r="F409" s="522"/>
      <c r="G409" s="556"/>
      <c r="H409" s="547"/>
    </row>
    <row r="410" spans="1:8" ht="23.25">
      <c r="A410" s="580"/>
      <c r="B410" s="580"/>
      <c r="C410" s="556"/>
      <c r="D410" s="556"/>
      <c r="E410" s="518" t="s">
        <v>666</v>
      </c>
      <c r="F410" s="522"/>
      <c r="G410" s="556"/>
      <c r="H410" s="547"/>
    </row>
    <row r="411" spans="1:8" ht="23.25">
      <c r="A411" s="580"/>
      <c r="B411" s="580"/>
      <c r="C411" s="556"/>
      <c r="D411" s="556"/>
      <c r="E411" s="518" t="s">
        <v>2475</v>
      </c>
      <c r="F411" s="522"/>
      <c r="G411" s="556"/>
      <c r="H411" s="547"/>
    </row>
    <row r="412" spans="1:8" ht="23.25">
      <c r="A412" s="580"/>
      <c r="B412" s="580"/>
      <c r="C412" s="556"/>
      <c r="D412" s="556"/>
      <c r="E412" s="518" t="s">
        <v>2476</v>
      </c>
      <c r="F412" s="522"/>
      <c r="G412" s="556"/>
      <c r="H412" s="547"/>
    </row>
    <row r="413" spans="1:8" ht="23.25">
      <c r="A413" s="580"/>
      <c r="B413" s="580"/>
      <c r="C413" s="556"/>
      <c r="D413" s="556"/>
      <c r="E413" s="580"/>
      <c r="F413" s="556"/>
      <c r="G413" s="556"/>
      <c r="H413" s="547"/>
    </row>
    <row r="414" spans="1:7" ht="29.25">
      <c r="A414" s="1567" t="s">
        <v>3277</v>
      </c>
      <c r="B414" s="1567"/>
      <c r="C414" s="1567"/>
      <c r="D414" s="1567"/>
      <c r="E414" s="1567"/>
      <c r="F414" s="1567"/>
      <c r="G414" s="1567"/>
    </row>
    <row r="415" spans="1:7" ht="29.25">
      <c r="A415" s="1622" t="s">
        <v>3278</v>
      </c>
      <c r="B415" s="1622"/>
      <c r="C415" s="1622"/>
      <c r="D415" s="1622"/>
      <c r="E415" s="1622"/>
      <c r="F415" s="1622"/>
      <c r="G415" s="1622"/>
    </row>
    <row r="416" spans="1:8" ht="46.5">
      <c r="A416" s="507" t="s">
        <v>2000</v>
      </c>
      <c r="B416" s="507" t="s">
        <v>3279</v>
      </c>
      <c r="C416" s="507" t="s">
        <v>3280</v>
      </c>
      <c r="D416" s="507" t="s">
        <v>3283</v>
      </c>
      <c r="E416" s="507" t="s">
        <v>3282</v>
      </c>
      <c r="F416" s="507" t="s">
        <v>3283</v>
      </c>
      <c r="G416" s="507" t="s">
        <v>2364</v>
      </c>
      <c r="H416" s="547"/>
    </row>
    <row r="417" spans="1:8" ht="23.25">
      <c r="A417" s="543" t="s">
        <v>1403</v>
      </c>
      <c r="B417" s="645" t="s">
        <v>2477</v>
      </c>
      <c r="C417" s="544">
        <v>0.367</v>
      </c>
      <c r="D417" s="545">
        <v>0.4</v>
      </c>
      <c r="E417" s="543"/>
      <c r="F417" s="545"/>
      <c r="G417" s="546" t="s">
        <v>987</v>
      </c>
      <c r="H417" s="547"/>
    </row>
    <row r="418" spans="1:8" ht="23.25">
      <c r="A418" s="543" t="s">
        <v>1405</v>
      </c>
      <c r="B418" s="645" t="s">
        <v>2478</v>
      </c>
      <c r="C418" s="546"/>
      <c r="D418" s="545"/>
      <c r="E418" s="543"/>
      <c r="F418" s="546"/>
      <c r="G418" s="546"/>
      <c r="H418" s="547"/>
    </row>
    <row r="419" spans="1:8" ht="23.25">
      <c r="A419" s="543" t="s">
        <v>1407</v>
      </c>
      <c r="B419" s="645"/>
      <c r="C419" s="546"/>
      <c r="D419" s="546"/>
      <c r="E419" s="543"/>
      <c r="F419" s="545"/>
      <c r="G419" s="546"/>
      <c r="H419" s="547"/>
    </row>
    <row r="420" spans="1:8" ht="23.25">
      <c r="A420" s="543" t="s">
        <v>1408</v>
      </c>
      <c r="B420" s="645"/>
      <c r="C420" s="546"/>
      <c r="D420" s="546"/>
      <c r="E420" s="543"/>
      <c r="F420" s="546"/>
      <c r="G420" s="546"/>
      <c r="H420" s="547"/>
    </row>
    <row r="421" spans="1:8" ht="23.25">
      <c r="A421" s="580"/>
      <c r="B421" s="580"/>
      <c r="C421" s="556"/>
      <c r="D421" s="556"/>
      <c r="E421" s="518" t="s">
        <v>2479</v>
      </c>
      <c r="F421" s="552">
        <v>0.8</v>
      </c>
      <c r="G421" s="556" t="s">
        <v>2480</v>
      </c>
      <c r="H421" s="547"/>
    </row>
    <row r="422" spans="1:8" ht="46.5">
      <c r="A422" s="580"/>
      <c r="B422" s="580"/>
      <c r="C422" s="556"/>
      <c r="D422" s="556"/>
      <c r="E422" s="518" t="s">
        <v>2481</v>
      </c>
      <c r="F422" s="522"/>
      <c r="G422" s="556" t="s">
        <v>34</v>
      </c>
      <c r="H422" s="547"/>
    </row>
    <row r="423" spans="1:8" ht="23.25">
      <c r="A423" s="580"/>
      <c r="B423" s="580"/>
      <c r="C423" s="556"/>
      <c r="D423" s="556"/>
      <c r="E423" s="518" t="s">
        <v>2482</v>
      </c>
      <c r="F423" s="552">
        <v>0.9</v>
      </c>
      <c r="G423" s="556" t="s">
        <v>2480</v>
      </c>
      <c r="H423" s="547"/>
    </row>
    <row r="424" spans="1:8" ht="46.5">
      <c r="A424" s="580"/>
      <c r="B424" s="580"/>
      <c r="C424" s="556"/>
      <c r="D424" s="556"/>
      <c r="E424" s="518" t="s">
        <v>2483</v>
      </c>
      <c r="F424" s="522"/>
      <c r="G424" s="556" t="s">
        <v>34</v>
      </c>
      <c r="H424" s="547"/>
    </row>
    <row r="425" spans="1:8" ht="23.25">
      <c r="A425" s="580"/>
      <c r="B425" s="580"/>
      <c r="C425" s="556"/>
      <c r="D425" s="556"/>
      <c r="E425" s="518" t="s">
        <v>2484</v>
      </c>
      <c r="F425" s="522"/>
      <c r="G425" s="556"/>
      <c r="H425" s="547"/>
    </row>
    <row r="426" spans="1:8" ht="23.25">
      <c r="A426" s="580"/>
      <c r="B426" s="580"/>
      <c r="C426" s="556"/>
      <c r="D426" s="556"/>
      <c r="E426" s="518" t="s">
        <v>2485</v>
      </c>
      <c r="F426" s="552">
        <v>0.8</v>
      </c>
      <c r="G426" s="556" t="s">
        <v>987</v>
      </c>
      <c r="H426" s="547"/>
    </row>
    <row r="427" spans="1:8" ht="23.25">
      <c r="A427" s="580"/>
      <c r="B427" s="580"/>
      <c r="C427" s="556"/>
      <c r="D427" s="556"/>
      <c r="E427" s="518" t="s">
        <v>2486</v>
      </c>
      <c r="F427" s="522"/>
      <c r="G427" s="556"/>
      <c r="H427" s="547"/>
    </row>
    <row r="428" spans="1:8" ht="23.25">
      <c r="A428" s="580"/>
      <c r="B428" s="580"/>
      <c r="C428" s="556"/>
      <c r="D428" s="556"/>
      <c r="E428" s="518" t="s">
        <v>2487</v>
      </c>
      <c r="F428" s="552">
        <v>0.8</v>
      </c>
      <c r="G428" s="556" t="s">
        <v>2480</v>
      </c>
      <c r="H428" s="547"/>
    </row>
    <row r="429" spans="1:8" ht="46.5">
      <c r="A429" s="580"/>
      <c r="B429" s="580"/>
      <c r="C429" s="556"/>
      <c r="D429" s="556"/>
      <c r="E429" s="518" t="s">
        <v>855</v>
      </c>
      <c r="F429" s="522"/>
      <c r="G429" s="556" t="s">
        <v>34</v>
      </c>
      <c r="H429" s="547"/>
    </row>
    <row r="430" spans="1:8" ht="23.25">
      <c r="A430" s="580"/>
      <c r="B430" s="580"/>
      <c r="C430" s="556"/>
      <c r="D430" s="556"/>
      <c r="E430" s="518"/>
      <c r="F430" s="522"/>
      <c r="G430" s="556"/>
      <c r="H430" s="547"/>
    </row>
    <row r="431" spans="1:8" ht="23.25">
      <c r="A431" s="580"/>
      <c r="B431" s="580"/>
      <c r="C431" s="556"/>
      <c r="D431" s="556"/>
      <c r="E431" s="518"/>
      <c r="F431" s="522"/>
      <c r="G431" s="556"/>
      <c r="H431" s="547"/>
    </row>
    <row r="432" spans="1:8" ht="23.25">
      <c r="A432" s="580"/>
      <c r="B432" s="580"/>
      <c r="C432" s="556"/>
      <c r="D432" s="556"/>
      <c r="E432" s="518"/>
      <c r="F432" s="522"/>
      <c r="G432" s="556"/>
      <c r="H432" s="547"/>
    </row>
    <row r="433" spans="1:8" ht="23.25">
      <c r="A433" s="580"/>
      <c r="B433" s="580"/>
      <c r="C433" s="556"/>
      <c r="D433" s="556"/>
      <c r="E433" s="518"/>
      <c r="F433" s="522"/>
      <c r="G433" s="556"/>
      <c r="H433" s="547"/>
    </row>
    <row r="434" spans="1:8" ht="23.25">
      <c r="A434" s="580"/>
      <c r="B434" s="580"/>
      <c r="C434" s="556"/>
      <c r="D434" s="556"/>
      <c r="E434" s="580"/>
      <c r="F434" s="556"/>
      <c r="G434" s="556"/>
      <c r="H434" s="547"/>
    </row>
    <row r="435" spans="1:8" ht="23.25">
      <c r="A435" s="580"/>
      <c r="B435" s="580"/>
      <c r="C435" s="556"/>
      <c r="D435" s="556"/>
      <c r="E435" s="580"/>
      <c r="F435" s="556"/>
      <c r="G435" s="556"/>
      <c r="H435" s="547"/>
    </row>
    <row r="436" spans="1:8" ht="23.25">
      <c r="A436" s="580"/>
      <c r="B436" s="580"/>
      <c r="C436" s="556"/>
      <c r="D436" s="556"/>
      <c r="E436" s="580"/>
      <c r="F436" s="556"/>
      <c r="G436" s="556"/>
      <c r="H436" s="547"/>
    </row>
    <row r="437" spans="1:7" ht="29.25">
      <c r="A437" s="1567" t="s">
        <v>3277</v>
      </c>
      <c r="B437" s="1567"/>
      <c r="C437" s="1567"/>
      <c r="D437" s="1567"/>
      <c r="E437" s="1567"/>
      <c r="F437" s="1567"/>
      <c r="G437" s="1567"/>
    </row>
    <row r="438" spans="1:7" ht="29.25">
      <c r="A438" s="1622" t="s">
        <v>3278</v>
      </c>
      <c r="B438" s="1622"/>
      <c r="C438" s="1622"/>
      <c r="D438" s="1622"/>
      <c r="E438" s="1622"/>
      <c r="F438" s="1622"/>
      <c r="G438" s="1622"/>
    </row>
    <row r="439" spans="1:8" ht="46.5">
      <c r="A439" s="507" t="s">
        <v>2000</v>
      </c>
      <c r="B439" s="507" t="s">
        <v>3279</v>
      </c>
      <c r="C439" s="507" t="s">
        <v>3280</v>
      </c>
      <c r="D439" s="507" t="s">
        <v>3283</v>
      </c>
      <c r="E439" s="507" t="s">
        <v>3282</v>
      </c>
      <c r="F439" s="507" t="s">
        <v>3283</v>
      </c>
      <c r="G439" s="507" t="s">
        <v>2364</v>
      </c>
      <c r="H439" s="547"/>
    </row>
    <row r="440" spans="1:8" ht="23.25">
      <c r="A440" s="543" t="s">
        <v>1403</v>
      </c>
      <c r="B440" s="645" t="s">
        <v>856</v>
      </c>
      <c r="C440" s="545">
        <v>0.49</v>
      </c>
      <c r="D440" s="545">
        <v>0.5</v>
      </c>
      <c r="E440" s="543"/>
      <c r="F440" s="545"/>
      <c r="G440" s="546" t="s">
        <v>987</v>
      </c>
      <c r="H440" s="547"/>
    </row>
    <row r="441" spans="1:8" ht="23.25">
      <c r="A441" s="543" t="s">
        <v>1405</v>
      </c>
      <c r="B441" s="645" t="s">
        <v>857</v>
      </c>
      <c r="C441" s="546"/>
      <c r="D441" s="545"/>
      <c r="E441" s="543"/>
      <c r="F441" s="546"/>
      <c r="G441" s="546"/>
      <c r="H441" s="547"/>
    </row>
    <row r="442" spans="1:8" ht="23.25">
      <c r="A442" s="543" t="s">
        <v>1407</v>
      </c>
      <c r="B442" s="646"/>
      <c r="C442" s="546"/>
      <c r="D442" s="546"/>
      <c r="E442" s="543"/>
      <c r="F442" s="545"/>
      <c r="G442" s="546"/>
      <c r="H442" s="547"/>
    </row>
    <row r="443" spans="1:8" ht="23.25">
      <c r="A443" s="543" t="s">
        <v>1408</v>
      </c>
      <c r="B443" s="645"/>
      <c r="C443" s="546"/>
      <c r="D443" s="546"/>
      <c r="E443" s="543"/>
      <c r="F443" s="546"/>
      <c r="G443" s="546"/>
      <c r="H443" s="547"/>
    </row>
    <row r="444" spans="1:8" ht="23.25">
      <c r="A444" s="580"/>
      <c r="B444" s="580"/>
      <c r="D444" s="556"/>
      <c r="E444" s="518" t="s">
        <v>858</v>
      </c>
      <c r="F444" s="552">
        <v>0.8</v>
      </c>
      <c r="G444" s="556" t="s">
        <v>2480</v>
      </c>
      <c r="H444" s="547"/>
    </row>
    <row r="445" spans="1:8" ht="46.5">
      <c r="A445" s="580"/>
      <c r="B445" s="580"/>
      <c r="C445" s="556"/>
      <c r="D445" s="556"/>
      <c r="E445" s="518" t="s">
        <v>859</v>
      </c>
      <c r="F445" s="552"/>
      <c r="G445" s="556" t="s">
        <v>34</v>
      </c>
      <c r="H445" s="547"/>
    </row>
    <row r="446" spans="1:8" ht="23.25">
      <c r="A446" s="580"/>
      <c r="B446" s="580"/>
      <c r="C446" s="556"/>
      <c r="D446" s="556"/>
      <c r="E446" s="518" t="s">
        <v>860</v>
      </c>
      <c r="F446" s="552">
        <v>0.8</v>
      </c>
      <c r="G446" s="556" t="s">
        <v>2480</v>
      </c>
      <c r="H446" s="547"/>
    </row>
    <row r="447" spans="1:8" ht="46.5">
      <c r="A447" s="580"/>
      <c r="B447" s="580"/>
      <c r="C447" s="556"/>
      <c r="D447" s="556"/>
      <c r="E447" s="518" t="s">
        <v>861</v>
      </c>
      <c r="F447" s="522"/>
      <c r="G447" s="556" t="s">
        <v>34</v>
      </c>
      <c r="H447" s="547"/>
    </row>
    <row r="448" spans="1:8" ht="23.25">
      <c r="A448" s="580"/>
      <c r="B448" s="580"/>
      <c r="C448" s="556"/>
      <c r="D448" s="556"/>
      <c r="E448" s="518" t="s">
        <v>862</v>
      </c>
      <c r="F448" s="522"/>
      <c r="G448" s="556"/>
      <c r="H448" s="547"/>
    </row>
    <row r="449" spans="1:8" ht="23.25">
      <c r="A449" s="580"/>
      <c r="B449" s="580"/>
      <c r="C449" s="556"/>
      <c r="D449" s="556"/>
      <c r="E449" s="518" t="s">
        <v>2985</v>
      </c>
      <c r="F449" s="552">
        <v>0.5</v>
      </c>
      <c r="G449" s="556" t="s">
        <v>987</v>
      </c>
      <c r="H449" s="547"/>
    </row>
    <row r="450" spans="1:8" ht="23.25">
      <c r="A450" s="580"/>
      <c r="B450" s="580"/>
      <c r="C450" s="556"/>
      <c r="D450" s="556"/>
      <c r="E450" s="518" t="s">
        <v>1395</v>
      </c>
      <c r="F450" s="522"/>
      <c r="G450" s="556"/>
      <c r="H450" s="547"/>
    </row>
    <row r="451" spans="1:8" ht="23.25">
      <c r="A451" s="580"/>
      <c r="B451" s="580"/>
      <c r="C451" s="556"/>
      <c r="D451" s="556"/>
      <c r="E451" s="518" t="s">
        <v>1396</v>
      </c>
      <c r="F451" s="552">
        <v>0.1</v>
      </c>
      <c r="G451" s="556" t="s">
        <v>987</v>
      </c>
      <c r="H451" s="547"/>
    </row>
    <row r="452" spans="1:8" ht="23.25">
      <c r="A452" s="580"/>
      <c r="B452" s="580"/>
      <c r="C452" s="556"/>
      <c r="D452" s="556"/>
      <c r="E452" s="518" t="s">
        <v>1397</v>
      </c>
      <c r="F452" s="522"/>
      <c r="G452" s="556"/>
      <c r="H452" s="547"/>
    </row>
    <row r="453" spans="1:8" ht="46.5">
      <c r="A453" s="580"/>
      <c r="B453" s="580"/>
      <c r="C453" s="556"/>
      <c r="D453" s="556"/>
      <c r="E453" s="518" t="s">
        <v>1398</v>
      </c>
      <c r="F453" s="522" t="s">
        <v>2756</v>
      </c>
      <c r="G453" s="556" t="s">
        <v>1399</v>
      </c>
      <c r="H453" s="547"/>
    </row>
    <row r="454" spans="1:8" ht="23.25">
      <c r="A454" s="580"/>
      <c r="B454" s="580"/>
      <c r="C454" s="556"/>
      <c r="D454" s="556"/>
      <c r="E454" s="518" t="s">
        <v>270</v>
      </c>
      <c r="F454" s="522" t="s">
        <v>2756</v>
      </c>
      <c r="G454" s="556" t="s">
        <v>2480</v>
      </c>
      <c r="H454" s="547"/>
    </row>
    <row r="455" spans="1:8" ht="46.5">
      <c r="A455" s="580"/>
      <c r="B455" s="580"/>
      <c r="C455" s="556"/>
      <c r="D455" s="556"/>
      <c r="E455" s="518" t="s">
        <v>271</v>
      </c>
      <c r="F455" s="522"/>
      <c r="G455" s="556" t="s">
        <v>34</v>
      </c>
      <c r="H455" s="547"/>
    </row>
    <row r="456" spans="1:8" ht="23.25">
      <c r="A456" s="580"/>
      <c r="B456" s="580"/>
      <c r="C456" s="556"/>
      <c r="D456" s="556"/>
      <c r="E456" s="518" t="s">
        <v>272</v>
      </c>
      <c r="F456" s="522"/>
      <c r="G456" s="556" t="s">
        <v>2480</v>
      </c>
      <c r="H456" s="547"/>
    </row>
    <row r="457" spans="1:8" ht="46.5">
      <c r="A457" s="580"/>
      <c r="B457" s="580"/>
      <c r="C457" s="556"/>
      <c r="D457" s="556"/>
      <c r="E457" s="518" t="s">
        <v>273</v>
      </c>
      <c r="F457" s="522"/>
      <c r="G457" s="556" t="s">
        <v>34</v>
      </c>
      <c r="H457" s="547"/>
    </row>
    <row r="458" spans="1:8" ht="23.25">
      <c r="A458" s="580"/>
      <c r="B458" s="580"/>
      <c r="C458" s="556"/>
      <c r="D458" s="556"/>
      <c r="E458" s="518" t="s">
        <v>274</v>
      </c>
      <c r="F458" s="522"/>
      <c r="G458" s="556"/>
      <c r="H458" s="547"/>
    </row>
    <row r="459" spans="1:8" ht="23.25">
      <c r="A459" s="580"/>
      <c r="B459" s="580"/>
      <c r="C459" s="556"/>
      <c r="D459" s="556"/>
      <c r="E459" s="580"/>
      <c r="F459" s="556"/>
      <c r="G459" s="556"/>
      <c r="H459" s="547"/>
    </row>
    <row r="460" spans="1:7" ht="29.25">
      <c r="A460" s="1567" t="s">
        <v>3277</v>
      </c>
      <c r="B460" s="1567"/>
      <c r="C460" s="1567"/>
      <c r="D460" s="1567"/>
      <c r="E460" s="1567"/>
      <c r="F460" s="1567"/>
      <c r="G460" s="1567"/>
    </row>
    <row r="461" spans="1:7" ht="29.25">
      <c r="A461" s="1622" t="s">
        <v>3278</v>
      </c>
      <c r="B461" s="1622"/>
      <c r="C461" s="1622"/>
      <c r="D461" s="1622"/>
      <c r="E461" s="1622"/>
      <c r="F461" s="1622"/>
      <c r="G461" s="1622"/>
    </row>
    <row r="462" spans="1:8" ht="46.5">
      <c r="A462" s="507" t="s">
        <v>2000</v>
      </c>
      <c r="B462" s="507" t="s">
        <v>3279</v>
      </c>
      <c r="C462" s="507" t="s">
        <v>3280</v>
      </c>
      <c r="D462" s="507" t="s">
        <v>3283</v>
      </c>
      <c r="E462" s="507" t="s">
        <v>3282</v>
      </c>
      <c r="F462" s="507" t="s">
        <v>3283</v>
      </c>
      <c r="G462" s="507" t="s">
        <v>2364</v>
      </c>
      <c r="H462" s="547"/>
    </row>
    <row r="463" spans="1:8" ht="23.25">
      <c r="A463" s="543" t="s">
        <v>2365</v>
      </c>
      <c r="B463" s="645" t="s">
        <v>2366</v>
      </c>
      <c r="C463" s="546">
        <v>50.13</v>
      </c>
      <c r="D463" s="546">
        <v>122.74</v>
      </c>
      <c r="E463" s="543"/>
      <c r="F463" s="546"/>
      <c r="G463" s="546" t="s">
        <v>228</v>
      </c>
      <c r="H463" s="547"/>
    </row>
    <row r="464" spans="1:8" ht="23.25">
      <c r="A464" s="543" t="s">
        <v>2367</v>
      </c>
      <c r="B464" s="645" t="s">
        <v>2368</v>
      </c>
      <c r="C464" s="546"/>
      <c r="D464" s="545"/>
      <c r="E464" s="543"/>
      <c r="F464" s="546"/>
      <c r="G464" s="546"/>
      <c r="H464" s="547"/>
    </row>
    <row r="465" spans="1:8" ht="23.25">
      <c r="A465" s="543"/>
      <c r="B465" s="645" t="s">
        <v>2369</v>
      </c>
      <c r="C465" s="546"/>
      <c r="D465" s="546"/>
      <c r="E465" s="543"/>
      <c r="F465" s="545"/>
      <c r="G465" s="546"/>
      <c r="H465" s="547"/>
    </row>
    <row r="466" spans="1:8" ht="46.5">
      <c r="A466" s="580"/>
      <c r="B466" s="648"/>
      <c r="C466" s="556"/>
      <c r="D466" s="556"/>
      <c r="E466" s="518" t="s">
        <v>2370</v>
      </c>
      <c r="F466" s="522" t="s">
        <v>2371</v>
      </c>
      <c r="G466" s="556" t="s">
        <v>34</v>
      </c>
      <c r="H466" s="547"/>
    </row>
    <row r="467" spans="1:8" ht="46.5">
      <c r="A467" s="580"/>
      <c r="B467" s="580"/>
      <c r="C467" s="556"/>
      <c r="D467" s="556"/>
      <c r="E467" s="518" t="s">
        <v>2372</v>
      </c>
      <c r="F467" s="522" t="s">
        <v>2371</v>
      </c>
      <c r="G467" s="556" t="s">
        <v>34</v>
      </c>
      <c r="H467" s="547"/>
    </row>
    <row r="468" spans="1:8" ht="23.25">
      <c r="A468" s="580"/>
      <c r="B468" s="580"/>
      <c r="C468" s="556"/>
      <c r="D468" s="556"/>
      <c r="E468" s="518" t="s">
        <v>2373</v>
      </c>
      <c r="F468" s="522"/>
      <c r="G468" s="556"/>
      <c r="H468" s="547"/>
    </row>
    <row r="469" spans="1:8" ht="23.25">
      <c r="A469" s="580"/>
      <c r="B469" s="580"/>
      <c r="C469" s="556"/>
      <c r="D469" s="556"/>
      <c r="E469" s="518" t="s">
        <v>2374</v>
      </c>
      <c r="F469" s="522" t="s">
        <v>2371</v>
      </c>
      <c r="G469" s="556" t="s">
        <v>2686</v>
      </c>
      <c r="H469" s="547"/>
    </row>
    <row r="470" spans="1:8" ht="23.25">
      <c r="A470" s="580"/>
      <c r="B470" s="580"/>
      <c r="C470" s="556"/>
      <c r="D470" s="556"/>
      <c r="E470" s="518" t="s">
        <v>2375</v>
      </c>
      <c r="F470" s="522" t="s">
        <v>1004</v>
      </c>
      <c r="G470" s="556" t="s">
        <v>228</v>
      </c>
      <c r="H470" s="547"/>
    </row>
    <row r="471" spans="1:8" ht="23.25">
      <c r="A471" s="580"/>
      <c r="B471" s="580"/>
      <c r="C471" s="556"/>
      <c r="D471" s="556"/>
      <c r="E471" s="518"/>
      <c r="F471" s="552"/>
      <c r="G471" s="556"/>
      <c r="H471" s="547"/>
    </row>
    <row r="472" spans="1:8" ht="23.25">
      <c r="A472" s="543" t="s">
        <v>2376</v>
      </c>
      <c r="B472" s="645" t="s">
        <v>2377</v>
      </c>
      <c r="C472" s="544">
        <v>0.789</v>
      </c>
      <c r="D472" s="545">
        <v>0.9</v>
      </c>
      <c r="E472" s="543"/>
      <c r="F472" s="545"/>
      <c r="G472" s="546" t="s">
        <v>2378</v>
      </c>
      <c r="H472" s="547"/>
    </row>
    <row r="473" spans="1:8" ht="23.25">
      <c r="A473" s="543" t="s">
        <v>2379</v>
      </c>
      <c r="B473" s="645" t="s">
        <v>2380</v>
      </c>
      <c r="C473" s="546"/>
      <c r="D473" s="546"/>
      <c r="E473" s="543"/>
      <c r="F473" s="546"/>
      <c r="G473" s="546"/>
      <c r="H473" s="547"/>
    </row>
    <row r="474" spans="1:8" ht="23.25">
      <c r="A474" s="543" t="s">
        <v>2381</v>
      </c>
      <c r="B474" s="645"/>
      <c r="C474" s="546"/>
      <c r="D474" s="546"/>
      <c r="E474" s="543"/>
      <c r="F474" s="546"/>
      <c r="G474" s="546"/>
      <c r="H474" s="547"/>
    </row>
    <row r="475" spans="1:8" ht="23.25">
      <c r="A475" s="543" t="s">
        <v>2382</v>
      </c>
      <c r="B475" s="645"/>
      <c r="C475" s="546"/>
      <c r="D475" s="546"/>
      <c r="E475" s="543"/>
      <c r="F475" s="546"/>
      <c r="G475" s="546"/>
      <c r="H475" s="547"/>
    </row>
    <row r="476" spans="1:8" ht="23.25">
      <c r="A476" s="580"/>
      <c r="B476" s="580"/>
      <c r="C476" s="556"/>
      <c r="D476" s="556"/>
      <c r="E476" s="518" t="s">
        <v>2383</v>
      </c>
      <c r="F476" s="552">
        <v>0.9</v>
      </c>
      <c r="G476" s="556" t="s">
        <v>42</v>
      </c>
      <c r="H476" s="547"/>
    </row>
    <row r="477" spans="1:8" ht="23.25">
      <c r="A477" s="580"/>
      <c r="B477" s="580"/>
      <c r="C477" s="556"/>
      <c r="D477" s="556"/>
      <c r="E477" s="518" t="s">
        <v>2384</v>
      </c>
      <c r="F477" s="556"/>
      <c r="G477" s="556"/>
      <c r="H477" s="547"/>
    </row>
    <row r="478" spans="1:8" ht="23.25">
      <c r="A478" s="580"/>
      <c r="B478" s="580"/>
      <c r="C478" s="556"/>
      <c r="D478" s="556"/>
      <c r="E478" s="553" t="s">
        <v>2385</v>
      </c>
      <c r="F478" s="555">
        <v>1</v>
      </c>
      <c r="G478" s="554" t="s">
        <v>2386</v>
      </c>
      <c r="H478" s="567" t="s">
        <v>1175</v>
      </c>
    </row>
    <row r="479" spans="1:8" ht="23.25">
      <c r="A479" s="580"/>
      <c r="B479" s="580"/>
      <c r="C479" s="556"/>
      <c r="D479" s="556"/>
      <c r="E479" s="553" t="s">
        <v>2387</v>
      </c>
      <c r="F479" s="554"/>
      <c r="G479" s="554"/>
      <c r="H479" s="567"/>
    </row>
    <row r="480" spans="1:8" ht="23.25">
      <c r="A480" s="580"/>
      <c r="B480" s="580"/>
      <c r="C480" s="556"/>
      <c r="D480" s="556"/>
      <c r="E480" s="553" t="s">
        <v>2388</v>
      </c>
      <c r="F480" s="554"/>
      <c r="G480" s="554"/>
      <c r="H480" s="567"/>
    </row>
    <row r="481" spans="1:8" ht="23.25">
      <c r="A481" s="580"/>
      <c r="B481" s="580"/>
      <c r="C481" s="556"/>
      <c r="D481" s="556"/>
      <c r="E481" s="580"/>
      <c r="F481" s="556"/>
      <c r="G481" s="556"/>
      <c r="H481" s="547"/>
    </row>
    <row r="482" spans="1:8" ht="23.25">
      <c r="A482" s="580"/>
      <c r="B482" s="580"/>
      <c r="C482" s="556"/>
      <c r="D482" s="556"/>
      <c r="E482" s="580"/>
      <c r="F482" s="556"/>
      <c r="G482" s="556"/>
      <c r="H482" s="547"/>
    </row>
    <row r="483" spans="1:7" ht="29.25">
      <c r="A483" s="1567" t="s">
        <v>3277</v>
      </c>
      <c r="B483" s="1567"/>
      <c r="C483" s="1567"/>
      <c r="D483" s="1567"/>
      <c r="E483" s="1567"/>
      <c r="F483" s="1567"/>
      <c r="G483" s="1567"/>
    </row>
    <row r="484" spans="1:7" ht="29.25">
      <c r="A484" s="1622" t="s">
        <v>3278</v>
      </c>
      <c r="B484" s="1622"/>
      <c r="C484" s="1622"/>
      <c r="D484" s="1622"/>
      <c r="E484" s="1622"/>
      <c r="F484" s="1622"/>
      <c r="G484" s="1622"/>
    </row>
    <row r="485" spans="1:8" ht="46.5">
      <c r="A485" s="507" t="s">
        <v>2000</v>
      </c>
      <c r="B485" s="507" t="s">
        <v>3279</v>
      </c>
      <c r="C485" s="507" t="s">
        <v>3280</v>
      </c>
      <c r="D485" s="507" t="s">
        <v>3283</v>
      </c>
      <c r="E485" s="507" t="s">
        <v>3282</v>
      </c>
      <c r="F485" s="507" t="s">
        <v>3283</v>
      </c>
      <c r="G485" s="507" t="s">
        <v>2364</v>
      </c>
      <c r="H485" s="547"/>
    </row>
    <row r="486" spans="1:8" ht="46.5">
      <c r="A486" s="543" t="s">
        <v>2376</v>
      </c>
      <c r="B486" s="645" t="s">
        <v>2389</v>
      </c>
      <c r="C486" s="649" t="s">
        <v>2906</v>
      </c>
      <c r="D486" s="649" t="s">
        <v>2390</v>
      </c>
      <c r="E486" s="543"/>
      <c r="F486" s="649"/>
      <c r="G486" s="589" t="s">
        <v>34</v>
      </c>
      <c r="H486" s="547"/>
    </row>
    <row r="487" spans="1:8" ht="23.25">
      <c r="A487" s="543" t="s">
        <v>2379</v>
      </c>
      <c r="B487" s="645" t="s">
        <v>2391</v>
      </c>
      <c r="C487" s="546"/>
      <c r="D487" s="545"/>
      <c r="E487" s="543"/>
      <c r="F487" s="546"/>
      <c r="G487" s="546"/>
      <c r="H487" s="547"/>
    </row>
    <row r="488" spans="1:8" ht="23.25">
      <c r="A488" s="543" t="s">
        <v>2381</v>
      </c>
      <c r="B488" s="645"/>
      <c r="C488" s="546"/>
      <c r="D488" s="546"/>
      <c r="E488" s="543"/>
      <c r="F488" s="545"/>
      <c r="G488" s="546"/>
      <c r="H488" s="547"/>
    </row>
    <row r="489" spans="1:8" ht="23.25">
      <c r="A489" s="543" t="s">
        <v>2382</v>
      </c>
      <c r="B489" s="645"/>
      <c r="C489" s="546"/>
      <c r="D489" s="546"/>
      <c r="E489" s="543"/>
      <c r="F489" s="546"/>
      <c r="G489" s="546"/>
      <c r="H489" s="547"/>
    </row>
    <row r="490" spans="1:8" ht="46.5">
      <c r="A490" s="580"/>
      <c r="B490" s="580"/>
      <c r="C490" s="556"/>
      <c r="D490" s="556"/>
      <c r="E490" s="518" t="s">
        <v>2392</v>
      </c>
      <c r="F490" s="522" t="s">
        <v>2393</v>
      </c>
      <c r="G490" s="556" t="s">
        <v>34</v>
      </c>
      <c r="H490" s="547"/>
    </row>
    <row r="491" spans="1:8" ht="23.25">
      <c r="A491" s="580"/>
      <c r="B491" s="580"/>
      <c r="C491" s="556"/>
      <c r="D491" s="556"/>
      <c r="E491" s="518" t="s">
        <v>2394</v>
      </c>
      <c r="F491" s="552" t="s">
        <v>2395</v>
      </c>
      <c r="G491" s="556"/>
      <c r="H491" s="547"/>
    </row>
    <row r="492" spans="1:8" ht="46.5">
      <c r="A492" s="580"/>
      <c r="B492" s="580"/>
      <c r="C492" s="556"/>
      <c r="D492" s="556"/>
      <c r="E492" s="518" t="s">
        <v>2396</v>
      </c>
      <c r="F492" s="552">
        <v>0.8</v>
      </c>
      <c r="G492" s="556" t="s">
        <v>34</v>
      </c>
      <c r="H492" s="547"/>
    </row>
    <row r="493" spans="1:8" ht="46.5">
      <c r="A493" s="580"/>
      <c r="B493" s="580"/>
      <c r="C493" s="556"/>
      <c r="D493" s="556"/>
      <c r="E493" s="518" t="s">
        <v>2397</v>
      </c>
      <c r="F493" s="522"/>
      <c r="G493" s="556" t="s">
        <v>3241</v>
      </c>
      <c r="H493" s="547"/>
    </row>
    <row r="494" spans="1:8" ht="46.5">
      <c r="A494" s="580"/>
      <c r="B494" s="580"/>
      <c r="C494" s="556"/>
      <c r="D494" s="556"/>
      <c r="E494" s="518" t="s">
        <v>2398</v>
      </c>
      <c r="F494" s="522" t="s">
        <v>2393</v>
      </c>
      <c r="G494" s="556" t="s">
        <v>34</v>
      </c>
      <c r="H494" s="547"/>
    </row>
    <row r="495" spans="1:8" ht="23.25">
      <c r="A495" s="580"/>
      <c r="B495" s="580"/>
      <c r="C495" s="556"/>
      <c r="D495" s="556"/>
      <c r="E495" s="518" t="s">
        <v>2399</v>
      </c>
      <c r="F495" s="522" t="s">
        <v>2395</v>
      </c>
      <c r="G495" s="556"/>
      <c r="H495" s="547"/>
    </row>
    <row r="496" spans="1:8" ht="23.25">
      <c r="A496" s="580"/>
      <c r="B496" s="580"/>
      <c r="C496" s="556"/>
      <c r="D496" s="556"/>
      <c r="E496" s="518"/>
      <c r="F496" s="522"/>
      <c r="G496" s="556"/>
      <c r="H496" s="547"/>
    </row>
    <row r="497" spans="1:8" ht="46.5">
      <c r="A497" s="543" t="s">
        <v>2376</v>
      </c>
      <c r="B497" s="645" t="s">
        <v>2400</v>
      </c>
      <c r="C497" s="546" t="s">
        <v>2909</v>
      </c>
      <c r="D497" s="546" t="s">
        <v>2401</v>
      </c>
      <c r="E497" s="543"/>
      <c r="F497" s="546"/>
      <c r="G497" s="589" t="s">
        <v>34</v>
      </c>
      <c r="H497" s="547"/>
    </row>
    <row r="498" spans="1:8" ht="23.25">
      <c r="A498" s="543" t="s">
        <v>2379</v>
      </c>
      <c r="B498" s="645" t="s">
        <v>2402</v>
      </c>
      <c r="C498" s="546"/>
      <c r="D498" s="546"/>
      <c r="E498" s="543"/>
      <c r="F498" s="546"/>
      <c r="G498" s="546"/>
      <c r="H498" s="547"/>
    </row>
    <row r="499" spans="1:8" ht="23.25">
      <c r="A499" s="543" t="s">
        <v>2381</v>
      </c>
      <c r="B499" s="645" t="s">
        <v>2403</v>
      </c>
      <c r="C499" s="546"/>
      <c r="D499" s="546"/>
      <c r="E499" s="543"/>
      <c r="F499" s="546"/>
      <c r="G499" s="546"/>
      <c r="H499" s="547"/>
    </row>
    <row r="500" spans="1:8" ht="23.25">
      <c r="A500" s="543" t="s">
        <v>2382</v>
      </c>
      <c r="B500" s="645"/>
      <c r="C500" s="546"/>
      <c r="D500" s="546"/>
      <c r="E500" s="543"/>
      <c r="F500" s="546"/>
      <c r="G500" s="546"/>
      <c r="H500" s="547"/>
    </row>
    <row r="501" spans="1:8" ht="46.5">
      <c r="A501" s="580"/>
      <c r="B501" s="580"/>
      <c r="C501" s="556"/>
      <c r="D501" s="556"/>
      <c r="E501" s="518" t="s">
        <v>2404</v>
      </c>
      <c r="F501" s="552">
        <v>0.85</v>
      </c>
      <c r="G501" s="556" t="s">
        <v>34</v>
      </c>
      <c r="H501" s="547"/>
    </row>
    <row r="502" spans="1:8" ht="23.25">
      <c r="A502" s="580"/>
      <c r="B502" s="580"/>
      <c r="C502" s="556"/>
      <c r="D502" s="556"/>
      <c r="E502" s="518" t="s">
        <v>2405</v>
      </c>
      <c r="F502" s="552"/>
      <c r="G502" s="556"/>
      <c r="H502" s="547"/>
    </row>
    <row r="503" spans="1:8" ht="23.25">
      <c r="A503" s="580"/>
      <c r="B503" s="580"/>
      <c r="C503" s="556"/>
      <c r="D503" s="556"/>
      <c r="E503" s="580"/>
      <c r="F503" s="556"/>
      <c r="G503" s="556"/>
      <c r="H503" s="547"/>
    </row>
    <row r="504" spans="1:8" ht="23.25">
      <c r="A504" s="580"/>
      <c r="B504" s="580"/>
      <c r="C504" s="556"/>
      <c r="D504" s="556"/>
      <c r="E504" s="580"/>
      <c r="F504" s="556"/>
      <c r="G504" s="556"/>
      <c r="H504" s="547"/>
    </row>
    <row r="505" spans="1:8" ht="23.25">
      <c r="A505" s="580"/>
      <c r="B505" s="580"/>
      <c r="C505" s="556"/>
      <c r="D505" s="556"/>
      <c r="E505" s="580"/>
      <c r="F505" s="556"/>
      <c r="G505" s="556"/>
      <c r="H505" s="547"/>
    </row>
    <row r="506" spans="1:7" ht="29.25">
      <c r="A506" s="1567" t="s">
        <v>3277</v>
      </c>
      <c r="B506" s="1567"/>
      <c r="C506" s="1567"/>
      <c r="D506" s="1567"/>
      <c r="E506" s="1567"/>
      <c r="F506" s="1567"/>
      <c r="G506" s="1567"/>
    </row>
    <row r="507" spans="1:7" ht="29.25">
      <c r="A507" s="1622" t="s">
        <v>3278</v>
      </c>
      <c r="B507" s="1622"/>
      <c r="C507" s="1622"/>
      <c r="D507" s="1622"/>
      <c r="E507" s="1622"/>
      <c r="F507" s="1622"/>
      <c r="G507" s="1622"/>
    </row>
    <row r="508" spans="1:8" ht="46.5">
      <c r="A508" s="507" t="s">
        <v>2000</v>
      </c>
      <c r="B508" s="507" t="s">
        <v>3279</v>
      </c>
      <c r="C508" s="507" t="s">
        <v>3280</v>
      </c>
      <c r="D508" s="507" t="s">
        <v>3283</v>
      </c>
      <c r="E508" s="507" t="s">
        <v>3282</v>
      </c>
      <c r="F508" s="507" t="s">
        <v>3283</v>
      </c>
      <c r="G508" s="507" t="s">
        <v>2364</v>
      </c>
      <c r="H508" s="547"/>
    </row>
    <row r="509" spans="1:8" ht="46.5">
      <c r="A509" s="580"/>
      <c r="B509" s="648"/>
      <c r="C509" s="630"/>
      <c r="D509" s="630"/>
      <c r="E509" s="518" t="s">
        <v>2406</v>
      </c>
      <c r="F509" s="522" t="s">
        <v>2401</v>
      </c>
      <c r="G509" s="556" t="s">
        <v>34</v>
      </c>
      <c r="H509" s="547"/>
    </row>
    <row r="510" spans="1:8" ht="23.25">
      <c r="A510" s="580"/>
      <c r="B510" s="580"/>
      <c r="C510" s="556"/>
      <c r="D510" s="630"/>
      <c r="E510" s="518" t="s">
        <v>2407</v>
      </c>
      <c r="F510" s="522"/>
      <c r="G510" s="556"/>
      <c r="H510" s="547"/>
    </row>
    <row r="511" spans="1:8" ht="46.5">
      <c r="A511" s="580"/>
      <c r="B511" s="647"/>
      <c r="C511" s="556"/>
      <c r="D511" s="556"/>
      <c r="E511" s="518" t="s">
        <v>2408</v>
      </c>
      <c r="F511" s="522" t="s">
        <v>2401</v>
      </c>
      <c r="G511" s="556" t="s">
        <v>34</v>
      </c>
      <c r="H511" s="547"/>
    </row>
    <row r="512" spans="1:8" ht="23.25">
      <c r="A512" s="580"/>
      <c r="B512" s="648"/>
      <c r="C512" s="556"/>
      <c r="D512" s="556"/>
      <c r="E512" s="518" t="s">
        <v>2409</v>
      </c>
      <c r="F512" s="522"/>
      <c r="G512" s="556"/>
      <c r="H512" s="547"/>
    </row>
    <row r="513" spans="1:8" ht="23.25">
      <c r="A513" s="580"/>
      <c r="B513" s="648"/>
      <c r="C513" s="556"/>
      <c r="D513" s="556"/>
      <c r="E513" s="518"/>
      <c r="F513" s="522"/>
      <c r="G513" s="556"/>
      <c r="H513" s="547"/>
    </row>
    <row r="514" spans="1:8" ht="27" customHeight="1">
      <c r="A514" s="543" t="s">
        <v>2410</v>
      </c>
      <c r="B514" s="543" t="s">
        <v>2411</v>
      </c>
      <c r="C514" s="546" t="s">
        <v>1627</v>
      </c>
      <c r="D514" s="545" t="s">
        <v>2412</v>
      </c>
      <c r="E514" s="543"/>
      <c r="F514" s="545"/>
      <c r="G514" s="546" t="s">
        <v>34</v>
      </c>
      <c r="H514" s="547"/>
    </row>
    <row r="515" spans="1:8" ht="23.25">
      <c r="A515" s="543" t="s">
        <v>2413</v>
      </c>
      <c r="B515" s="543" t="s">
        <v>2414</v>
      </c>
      <c r="C515" s="546"/>
      <c r="D515" s="546"/>
      <c r="E515" s="543"/>
      <c r="F515" s="545"/>
      <c r="G515" s="546"/>
      <c r="H515" s="547"/>
    </row>
    <row r="516" spans="1:8" ht="46.5">
      <c r="A516" s="580"/>
      <c r="B516" s="580"/>
      <c r="C516" s="556"/>
      <c r="D516" s="556"/>
      <c r="E516" s="518" t="s">
        <v>2415</v>
      </c>
      <c r="F516" s="552">
        <v>0.3</v>
      </c>
      <c r="G516" s="556" t="s">
        <v>34</v>
      </c>
      <c r="H516" s="547"/>
    </row>
    <row r="517" spans="1:8" ht="23.25">
      <c r="A517" s="580"/>
      <c r="B517" s="650"/>
      <c r="C517" s="556"/>
      <c r="D517" s="556"/>
      <c r="E517" s="518" t="s">
        <v>2416</v>
      </c>
      <c r="F517" s="522"/>
      <c r="G517" s="556" t="s">
        <v>2417</v>
      </c>
      <c r="H517" s="547"/>
    </row>
    <row r="518" spans="1:8" ht="46.5">
      <c r="A518" s="580"/>
      <c r="B518" s="580"/>
      <c r="C518" s="556"/>
      <c r="D518" s="467"/>
      <c r="E518" s="518" t="s">
        <v>2418</v>
      </c>
      <c r="F518" s="467" t="s">
        <v>2419</v>
      </c>
      <c r="G518" s="556" t="s">
        <v>34</v>
      </c>
      <c r="H518" s="547"/>
    </row>
    <row r="519" spans="1:8" ht="23.25">
      <c r="A519" s="580"/>
      <c r="B519" s="580"/>
      <c r="C519" s="556"/>
      <c r="D519" s="556"/>
      <c r="E519" s="518" t="s">
        <v>2420</v>
      </c>
      <c r="F519" s="522"/>
      <c r="G519" s="556"/>
      <c r="H519" s="547"/>
    </row>
    <row r="520" spans="1:8" ht="23.25">
      <c r="A520" s="580"/>
      <c r="B520" s="580"/>
      <c r="C520" s="556"/>
      <c r="D520" s="556"/>
      <c r="E520" s="518"/>
      <c r="F520" s="522"/>
      <c r="G520" s="556"/>
      <c r="H520" s="547"/>
    </row>
    <row r="521" spans="1:8" ht="23.25">
      <c r="A521" s="580"/>
      <c r="B521" s="580"/>
      <c r="C521" s="556"/>
      <c r="D521" s="556"/>
      <c r="E521" s="518"/>
      <c r="F521" s="522"/>
      <c r="G521" s="556"/>
      <c r="H521" s="547"/>
    </row>
    <row r="522" spans="1:8" ht="23.25">
      <c r="A522" s="580"/>
      <c r="B522" s="580"/>
      <c r="C522" s="556"/>
      <c r="D522" s="556"/>
      <c r="E522" s="518"/>
      <c r="F522" s="522"/>
      <c r="G522" s="556"/>
      <c r="H522" s="547"/>
    </row>
    <row r="523" spans="1:8" ht="23.25">
      <c r="A523" s="580"/>
      <c r="B523" s="580"/>
      <c r="C523" s="556"/>
      <c r="D523" s="556"/>
      <c r="E523" s="518"/>
      <c r="F523" s="522"/>
      <c r="G523" s="556"/>
      <c r="H523" s="547"/>
    </row>
    <row r="524" spans="1:8" ht="23.25">
      <c r="A524" s="580"/>
      <c r="B524" s="580"/>
      <c r="C524" s="556"/>
      <c r="D524" s="556"/>
      <c r="E524" s="518"/>
      <c r="F524" s="522"/>
      <c r="G524" s="556"/>
      <c r="H524" s="547"/>
    </row>
    <row r="525" spans="1:8" ht="23.25">
      <c r="A525" s="580"/>
      <c r="B525" s="580"/>
      <c r="C525" s="556"/>
      <c r="D525" s="556"/>
      <c r="E525" s="518"/>
      <c r="F525" s="522"/>
      <c r="G525" s="556"/>
      <c r="H525" s="547"/>
    </row>
    <row r="526" spans="1:8" ht="23.25">
      <c r="A526" s="580"/>
      <c r="B526" s="580"/>
      <c r="C526" s="556"/>
      <c r="D526" s="556"/>
      <c r="E526" s="580"/>
      <c r="F526" s="556"/>
      <c r="G526" s="556"/>
      <c r="H526" s="547"/>
    </row>
    <row r="527" spans="1:8" ht="23.25">
      <c r="A527" s="580"/>
      <c r="B527" s="580"/>
      <c r="C527" s="556"/>
      <c r="D527" s="556"/>
      <c r="E527" s="580"/>
      <c r="F527" s="556"/>
      <c r="G527" s="556"/>
      <c r="H527" s="547"/>
    </row>
    <row r="528" spans="1:8" ht="23.25">
      <c r="A528" s="580"/>
      <c r="B528" s="580"/>
      <c r="C528" s="556"/>
      <c r="D528" s="556"/>
      <c r="E528" s="580"/>
      <c r="F528" s="556"/>
      <c r="G528" s="556"/>
      <c r="H528" s="547"/>
    </row>
    <row r="529" spans="1:7" ht="29.25">
      <c r="A529" s="1567" t="s">
        <v>3277</v>
      </c>
      <c r="B529" s="1567"/>
      <c r="C529" s="1567"/>
      <c r="D529" s="1567"/>
      <c r="E529" s="1567"/>
      <c r="F529" s="1567"/>
      <c r="G529" s="1567"/>
    </row>
    <row r="530" spans="1:7" ht="29.25">
      <c r="A530" s="1622" t="s">
        <v>3278</v>
      </c>
      <c r="B530" s="1622"/>
      <c r="C530" s="1622"/>
      <c r="D530" s="1622"/>
      <c r="E530" s="1622"/>
      <c r="F530" s="1622"/>
      <c r="G530" s="1622"/>
    </row>
    <row r="531" spans="1:8" ht="46.5">
      <c r="A531" s="507" t="s">
        <v>2000</v>
      </c>
      <c r="B531" s="507" t="s">
        <v>3279</v>
      </c>
      <c r="C531" s="507" t="s">
        <v>3280</v>
      </c>
      <c r="D531" s="507" t="s">
        <v>3283</v>
      </c>
      <c r="E531" s="507" t="s">
        <v>3282</v>
      </c>
      <c r="F531" s="507" t="s">
        <v>3283</v>
      </c>
      <c r="G531" s="507" t="s">
        <v>2364</v>
      </c>
      <c r="H531" s="547"/>
    </row>
    <row r="532" spans="1:8" ht="23.25">
      <c r="A532" s="543" t="s">
        <v>2421</v>
      </c>
      <c r="B532" s="543" t="s">
        <v>873</v>
      </c>
      <c r="C532" s="545">
        <v>0.67</v>
      </c>
      <c r="D532" s="616" t="s">
        <v>1252</v>
      </c>
      <c r="E532" s="543"/>
      <c r="F532" s="616"/>
      <c r="G532" s="546" t="s">
        <v>2743</v>
      </c>
      <c r="H532" s="547"/>
    </row>
    <row r="533" spans="1:8" ht="23.25">
      <c r="A533" s="543" t="s">
        <v>874</v>
      </c>
      <c r="B533" s="543" t="s">
        <v>875</v>
      </c>
      <c r="C533" s="546"/>
      <c r="D533" s="545"/>
      <c r="E533" s="543"/>
      <c r="F533" s="546"/>
      <c r="G533" s="546"/>
      <c r="H533" s="547"/>
    </row>
    <row r="534" spans="1:8" ht="23.25">
      <c r="A534" s="580"/>
      <c r="B534" s="647"/>
      <c r="C534" s="556"/>
      <c r="D534" s="556"/>
      <c r="E534" s="518" t="s">
        <v>876</v>
      </c>
      <c r="F534" s="630">
        <v>1</v>
      </c>
      <c r="G534" s="556" t="s">
        <v>877</v>
      </c>
      <c r="H534" s="547"/>
    </row>
    <row r="535" spans="1:8" ht="23.25">
      <c r="A535" s="580"/>
      <c r="B535" s="648"/>
      <c r="C535" s="556"/>
      <c r="D535" s="556"/>
      <c r="E535" s="518" t="s">
        <v>878</v>
      </c>
      <c r="F535" s="556"/>
      <c r="G535" s="467" t="s">
        <v>401</v>
      </c>
      <c r="H535" s="547"/>
    </row>
    <row r="536" spans="1:8" ht="23.25">
      <c r="A536" s="580"/>
      <c r="B536" s="580"/>
      <c r="C536" s="556"/>
      <c r="D536" s="556"/>
      <c r="E536" s="518" t="s">
        <v>879</v>
      </c>
      <c r="F536" s="630"/>
      <c r="G536" s="556"/>
      <c r="H536" s="547"/>
    </row>
    <row r="537" spans="1:8" ht="23.25">
      <c r="A537" s="580"/>
      <c r="B537" s="580"/>
      <c r="C537" s="556"/>
      <c r="D537" s="556"/>
      <c r="E537" s="518" t="s">
        <v>880</v>
      </c>
      <c r="F537" s="552"/>
      <c r="G537" s="556"/>
      <c r="H537" s="547"/>
    </row>
    <row r="538" spans="1:8" ht="23.25">
      <c r="A538" s="580"/>
      <c r="B538" s="580"/>
      <c r="C538" s="556"/>
      <c r="D538" s="556"/>
      <c r="E538" s="518" t="s">
        <v>881</v>
      </c>
      <c r="F538" s="552">
        <v>1</v>
      </c>
      <c r="G538" s="556" t="s">
        <v>877</v>
      </c>
      <c r="H538" s="547"/>
    </row>
    <row r="539" spans="1:8" ht="23.25">
      <c r="A539" s="580"/>
      <c r="B539" s="580"/>
      <c r="C539" s="556"/>
      <c r="D539" s="556"/>
      <c r="E539" s="518" t="s">
        <v>882</v>
      </c>
      <c r="F539" s="522"/>
      <c r="G539" s="467" t="s">
        <v>401</v>
      </c>
      <c r="H539" s="547"/>
    </row>
    <row r="540" spans="1:8" ht="23.25">
      <c r="A540" s="580"/>
      <c r="B540" s="580"/>
      <c r="C540" s="556"/>
      <c r="D540" s="556"/>
      <c r="E540" s="518" t="s">
        <v>883</v>
      </c>
      <c r="F540" s="552"/>
      <c r="G540" s="556"/>
      <c r="H540" s="547"/>
    </row>
    <row r="541" spans="1:8" ht="23.25">
      <c r="A541" s="580"/>
      <c r="B541" s="580"/>
      <c r="C541" s="556"/>
      <c r="D541" s="556"/>
      <c r="E541" s="518" t="s">
        <v>884</v>
      </c>
      <c r="F541" s="522"/>
      <c r="G541" s="556"/>
      <c r="H541" s="547"/>
    </row>
    <row r="542" spans="1:8" ht="23.25">
      <c r="A542" s="543" t="s">
        <v>2421</v>
      </c>
      <c r="B542" s="543" t="s">
        <v>885</v>
      </c>
      <c r="C542" s="545">
        <v>0.8</v>
      </c>
      <c r="D542" s="616" t="s">
        <v>1256</v>
      </c>
      <c r="E542" s="543"/>
      <c r="F542" s="616"/>
      <c r="G542" s="546" t="s">
        <v>886</v>
      </c>
      <c r="H542" s="547"/>
    </row>
    <row r="543" spans="1:8" ht="23.25">
      <c r="A543" s="543" t="s">
        <v>874</v>
      </c>
      <c r="B543" s="543" t="s">
        <v>887</v>
      </c>
      <c r="C543" s="546"/>
      <c r="D543" s="546"/>
      <c r="E543" s="543"/>
      <c r="F543" s="546"/>
      <c r="G543" s="546"/>
      <c r="H543" s="547"/>
    </row>
    <row r="544" spans="1:8" ht="23.25">
      <c r="A544" s="543"/>
      <c r="B544" s="543" t="s">
        <v>888</v>
      </c>
      <c r="C544" s="546"/>
      <c r="D544" s="546"/>
      <c r="E544" s="543"/>
      <c r="F544" s="546"/>
      <c r="G544" s="546"/>
      <c r="H544" s="547"/>
    </row>
    <row r="545" spans="1:8" ht="23.25">
      <c r="A545" s="580"/>
      <c r="B545" s="580"/>
      <c r="C545" s="556"/>
      <c r="D545" s="556"/>
      <c r="E545" s="518" t="s">
        <v>2583</v>
      </c>
      <c r="F545" s="522" t="s">
        <v>2690</v>
      </c>
      <c r="G545" s="556" t="s">
        <v>2584</v>
      </c>
      <c r="H545" s="547"/>
    </row>
    <row r="546" spans="1:8" ht="46.5">
      <c r="A546" s="580"/>
      <c r="B546" s="580"/>
      <c r="C546" s="556"/>
      <c r="D546" s="556"/>
      <c r="E546" s="518" t="s">
        <v>2585</v>
      </c>
      <c r="F546" s="552"/>
      <c r="G546" s="556" t="s">
        <v>34</v>
      </c>
      <c r="H546" s="547"/>
    </row>
    <row r="547" spans="1:8" ht="23.25">
      <c r="A547" s="580"/>
      <c r="B547" s="580"/>
      <c r="C547" s="556"/>
      <c r="D547" s="556"/>
      <c r="E547" s="518" t="s">
        <v>2586</v>
      </c>
      <c r="F547" s="522" t="s">
        <v>2690</v>
      </c>
      <c r="G547" s="556" t="s">
        <v>2584</v>
      </c>
      <c r="H547" s="547"/>
    </row>
    <row r="548" spans="1:8" ht="46.5">
      <c r="A548" s="580"/>
      <c r="B548" s="580"/>
      <c r="C548" s="556"/>
      <c r="D548" s="556"/>
      <c r="E548" s="518" t="s">
        <v>2587</v>
      </c>
      <c r="F548" s="522"/>
      <c r="G548" s="556" t="s">
        <v>34</v>
      </c>
      <c r="H548" s="547"/>
    </row>
    <row r="549" spans="1:8" ht="23.25">
      <c r="A549" s="580"/>
      <c r="B549" s="580"/>
      <c r="C549" s="556"/>
      <c r="D549" s="556"/>
      <c r="E549" s="580"/>
      <c r="F549" s="556"/>
      <c r="G549" s="556"/>
      <c r="H549" s="547"/>
    </row>
    <row r="550" spans="1:8" ht="23.25">
      <c r="A550" s="580"/>
      <c r="B550" s="580"/>
      <c r="C550" s="556"/>
      <c r="D550" s="556"/>
      <c r="E550" s="580"/>
      <c r="F550" s="556"/>
      <c r="G550" s="556"/>
      <c r="H550" s="547"/>
    </row>
    <row r="551" spans="1:8" ht="23.25">
      <c r="A551" s="580"/>
      <c r="B551" s="580"/>
      <c r="C551" s="556"/>
      <c r="D551" s="556"/>
      <c r="E551" s="580"/>
      <c r="F551" s="556"/>
      <c r="G551" s="556"/>
      <c r="H551" s="547"/>
    </row>
    <row r="552" spans="1:7" ht="29.25">
      <c r="A552" s="1567" t="s">
        <v>3277</v>
      </c>
      <c r="B552" s="1567"/>
      <c r="C552" s="1567"/>
      <c r="D552" s="1567"/>
      <c r="E552" s="1567"/>
      <c r="F552" s="1567"/>
      <c r="G552" s="1567"/>
    </row>
    <row r="553" spans="1:7" ht="29.25">
      <c r="A553" s="1622" t="s">
        <v>3278</v>
      </c>
      <c r="B553" s="1622"/>
      <c r="C553" s="1622"/>
      <c r="D553" s="1622"/>
      <c r="E553" s="1622"/>
      <c r="F553" s="1622"/>
      <c r="G553" s="1622"/>
    </row>
    <row r="554" spans="1:8" ht="46.5">
      <c r="A554" s="507" t="s">
        <v>2000</v>
      </c>
      <c r="B554" s="507" t="s">
        <v>3279</v>
      </c>
      <c r="C554" s="507" t="s">
        <v>3280</v>
      </c>
      <c r="D554" s="507" t="s">
        <v>3283</v>
      </c>
      <c r="E554" s="507" t="s">
        <v>3282</v>
      </c>
      <c r="F554" s="507" t="s">
        <v>3283</v>
      </c>
      <c r="G554" s="507" t="s">
        <v>2364</v>
      </c>
      <c r="H554" s="547"/>
    </row>
    <row r="555" spans="1:8" ht="24" customHeight="1">
      <c r="A555" s="543" t="s">
        <v>2588</v>
      </c>
      <c r="B555" s="645" t="s">
        <v>2589</v>
      </c>
      <c r="C555" s="546" t="s">
        <v>1627</v>
      </c>
      <c r="D555" s="545">
        <v>0.7</v>
      </c>
      <c r="E555" s="543"/>
      <c r="F555" s="545"/>
      <c r="G555" s="546" t="s">
        <v>1928</v>
      </c>
      <c r="H555" s="547"/>
    </row>
    <row r="556" spans="1:8" ht="24" customHeight="1">
      <c r="A556" s="543" t="s">
        <v>2590</v>
      </c>
      <c r="B556" s="645" t="s">
        <v>2591</v>
      </c>
      <c r="C556" s="545"/>
      <c r="D556" s="545"/>
      <c r="E556" s="543"/>
      <c r="F556" s="546"/>
      <c r="G556" s="546"/>
      <c r="H556" s="547"/>
    </row>
    <row r="557" spans="1:8" ht="24" customHeight="1">
      <c r="A557" s="543" t="s">
        <v>2592</v>
      </c>
      <c r="B557" s="645" t="s">
        <v>2593</v>
      </c>
      <c r="C557" s="545"/>
      <c r="D557" s="545"/>
      <c r="E557" s="543"/>
      <c r="F557" s="546"/>
      <c r="G557" s="546"/>
      <c r="H557" s="547"/>
    </row>
    <row r="558" spans="1:8" ht="24" customHeight="1">
      <c r="A558" s="580"/>
      <c r="B558" s="648"/>
      <c r="C558" s="630"/>
      <c r="D558" s="630"/>
      <c r="E558" s="548" t="s">
        <v>2594</v>
      </c>
      <c r="F558" s="550">
        <v>1</v>
      </c>
      <c r="G558" s="556" t="s">
        <v>385</v>
      </c>
      <c r="H558" s="547"/>
    </row>
    <row r="559" spans="1:8" ht="24" customHeight="1">
      <c r="A559" s="580"/>
      <c r="B559" s="648"/>
      <c r="C559" s="630"/>
      <c r="D559" s="630"/>
      <c r="E559" s="548" t="s">
        <v>2595</v>
      </c>
      <c r="F559" s="550"/>
      <c r="H559" s="547"/>
    </row>
    <row r="560" spans="1:8" ht="24" customHeight="1">
      <c r="A560" s="580"/>
      <c r="B560" s="648"/>
      <c r="C560" s="630"/>
      <c r="D560" s="630"/>
      <c r="E560" s="580"/>
      <c r="F560" s="556"/>
      <c r="G560" s="556"/>
      <c r="H560" s="547"/>
    </row>
    <row r="561" spans="1:8" ht="24" customHeight="1">
      <c r="A561" s="543" t="s">
        <v>2588</v>
      </c>
      <c r="B561" s="645" t="s">
        <v>2596</v>
      </c>
      <c r="C561" s="546" t="s">
        <v>1627</v>
      </c>
      <c r="D561" s="545">
        <v>0.8</v>
      </c>
      <c r="E561" s="543"/>
      <c r="F561" s="545"/>
      <c r="G561" s="546" t="s">
        <v>1928</v>
      </c>
      <c r="H561" s="547"/>
    </row>
    <row r="562" spans="1:8" ht="24" customHeight="1">
      <c r="A562" s="543" t="s">
        <v>2590</v>
      </c>
      <c r="B562" s="645" t="s">
        <v>2597</v>
      </c>
      <c r="C562" s="616"/>
      <c r="D562" s="616"/>
      <c r="E562" s="564"/>
      <c r="F562" s="589"/>
      <c r="G562" s="589"/>
      <c r="H562" s="547"/>
    </row>
    <row r="563" spans="1:8" ht="24" customHeight="1">
      <c r="A563" s="543" t="s">
        <v>2592</v>
      </c>
      <c r="B563" s="645" t="s">
        <v>2598</v>
      </c>
      <c r="C563" s="616"/>
      <c r="D563" s="616"/>
      <c r="E563" s="564"/>
      <c r="F563" s="589"/>
      <c r="G563" s="589"/>
      <c r="H563" s="547"/>
    </row>
    <row r="564" spans="1:8" ht="24" customHeight="1">
      <c r="A564" s="580"/>
      <c r="B564" s="648"/>
      <c r="C564" s="630"/>
      <c r="D564" s="630"/>
      <c r="E564" s="651" t="s">
        <v>2599</v>
      </c>
      <c r="F564" s="652">
        <v>0.95</v>
      </c>
      <c r="G564" s="603" t="s">
        <v>1928</v>
      </c>
      <c r="H564" s="547"/>
    </row>
    <row r="565" spans="1:8" ht="24" customHeight="1">
      <c r="A565" s="580"/>
      <c r="B565" s="648"/>
      <c r="C565" s="630"/>
      <c r="D565" s="630"/>
      <c r="E565" s="651" t="s">
        <v>2600</v>
      </c>
      <c r="F565" s="653"/>
      <c r="G565" s="603" t="s">
        <v>385</v>
      </c>
      <c r="H565" s="547"/>
    </row>
    <row r="566" spans="1:8" ht="23.25">
      <c r="A566" s="580"/>
      <c r="B566" s="580"/>
      <c r="C566" s="556"/>
      <c r="D566" s="630"/>
      <c r="E566" s="580"/>
      <c r="F566" s="556"/>
      <c r="G566" s="556"/>
      <c r="H566" s="547"/>
    </row>
    <row r="567" spans="1:8" ht="23.25">
      <c r="A567" s="543" t="s">
        <v>2588</v>
      </c>
      <c r="B567" s="645" t="s">
        <v>2601</v>
      </c>
      <c r="C567" s="546" t="s">
        <v>1627</v>
      </c>
      <c r="D567" s="545">
        <v>0.8</v>
      </c>
      <c r="E567" s="543"/>
      <c r="F567" s="545"/>
      <c r="G567" s="546" t="s">
        <v>1928</v>
      </c>
      <c r="H567" s="547"/>
    </row>
    <row r="568" spans="1:8" ht="23.25">
      <c r="A568" s="543" t="s">
        <v>2590</v>
      </c>
      <c r="B568" s="645" t="s">
        <v>2602</v>
      </c>
      <c r="C568" s="546"/>
      <c r="D568" s="546"/>
      <c r="E568" s="543"/>
      <c r="F568" s="546"/>
      <c r="G568" s="546"/>
      <c r="H568" s="547"/>
    </row>
    <row r="569" spans="1:8" ht="23.25">
      <c r="A569" s="543" t="s">
        <v>2592</v>
      </c>
      <c r="B569" s="645" t="s">
        <v>2603</v>
      </c>
      <c r="C569" s="546"/>
      <c r="D569" s="546"/>
      <c r="E569" s="543"/>
      <c r="F569" s="545"/>
      <c r="G569" s="546"/>
      <c r="H569" s="547"/>
    </row>
    <row r="570" spans="1:8" ht="23.25">
      <c r="A570" s="580"/>
      <c r="B570" s="543" t="s">
        <v>2604</v>
      </c>
      <c r="C570" s="556"/>
      <c r="D570" s="556"/>
      <c r="E570" s="553" t="s">
        <v>2605</v>
      </c>
      <c r="F570" s="555">
        <v>0.85</v>
      </c>
      <c r="G570" s="554" t="s">
        <v>1928</v>
      </c>
      <c r="H570" s="567" t="s">
        <v>1175</v>
      </c>
    </row>
    <row r="571" spans="1:8" ht="46.5">
      <c r="A571" s="580"/>
      <c r="B571" s="580"/>
      <c r="C571" s="556"/>
      <c r="D571" s="556"/>
      <c r="E571" s="553" t="s">
        <v>2606</v>
      </c>
      <c r="F571" s="554"/>
      <c r="G571" s="554" t="s">
        <v>385</v>
      </c>
      <c r="H571" s="567"/>
    </row>
    <row r="572" spans="1:8" ht="23.25">
      <c r="A572" s="580"/>
      <c r="B572" s="580"/>
      <c r="C572" s="556"/>
      <c r="D572" s="556"/>
      <c r="E572" s="553" t="s">
        <v>2607</v>
      </c>
      <c r="F572" s="555">
        <v>0.85</v>
      </c>
      <c r="G572" s="554" t="s">
        <v>1928</v>
      </c>
      <c r="H572" s="567" t="s">
        <v>1175</v>
      </c>
    </row>
    <row r="573" spans="1:8" ht="46.5">
      <c r="A573" s="580"/>
      <c r="B573" s="580"/>
      <c r="C573" s="556"/>
      <c r="D573" s="556"/>
      <c r="E573" s="553" t="s">
        <v>2608</v>
      </c>
      <c r="F573" s="554"/>
      <c r="G573" s="554" t="s">
        <v>385</v>
      </c>
      <c r="H573" s="567"/>
    </row>
    <row r="574" spans="1:8" ht="23.25">
      <c r="A574" s="580"/>
      <c r="B574" s="580"/>
      <c r="C574" s="556"/>
      <c r="D574" s="556"/>
      <c r="E574" s="518"/>
      <c r="F574" s="522"/>
      <c r="G574" s="556"/>
      <c r="H574" s="547"/>
    </row>
    <row r="575" spans="1:7" ht="29.25">
      <c r="A575" s="1567" t="s">
        <v>3277</v>
      </c>
      <c r="B575" s="1567"/>
      <c r="C575" s="1567"/>
      <c r="D575" s="1567"/>
      <c r="E575" s="1567"/>
      <c r="F575" s="1567"/>
      <c r="G575" s="1567"/>
    </row>
    <row r="576" spans="1:7" ht="29.25">
      <c r="A576" s="1622" t="s">
        <v>3278</v>
      </c>
      <c r="B576" s="1622"/>
      <c r="C576" s="1622"/>
      <c r="D576" s="1622"/>
      <c r="E576" s="1622"/>
      <c r="F576" s="1622"/>
      <c r="G576" s="1622"/>
    </row>
    <row r="577" spans="1:8" ht="46.5">
      <c r="A577" s="507" t="s">
        <v>2000</v>
      </c>
      <c r="B577" s="507" t="s">
        <v>3279</v>
      </c>
      <c r="C577" s="507" t="s">
        <v>3280</v>
      </c>
      <c r="D577" s="507" t="s">
        <v>3283</v>
      </c>
      <c r="E577" s="507" t="s">
        <v>3282</v>
      </c>
      <c r="F577" s="507" t="s">
        <v>3283</v>
      </c>
      <c r="G577" s="507" t="s">
        <v>2364</v>
      </c>
      <c r="H577" s="547"/>
    </row>
    <row r="578" spans="1:8" ht="23.25">
      <c r="A578" s="543" t="s">
        <v>2588</v>
      </c>
      <c r="B578" s="645" t="s">
        <v>2609</v>
      </c>
      <c r="C578" s="544">
        <v>0.6706</v>
      </c>
      <c r="D578" s="545">
        <v>0.7</v>
      </c>
      <c r="E578" s="543"/>
      <c r="F578" s="545"/>
      <c r="G578" s="546" t="s">
        <v>1928</v>
      </c>
      <c r="H578" s="547"/>
    </row>
    <row r="579" spans="1:8" ht="23.25">
      <c r="A579" s="543" t="s">
        <v>2590</v>
      </c>
      <c r="B579" s="645" t="s">
        <v>2610</v>
      </c>
      <c r="C579" s="546"/>
      <c r="D579" s="546"/>
      <c r="E579" s="543"/>
      <c r="F579" s="545"/>
      <c r="G579" s="546"/>
      <c r="H579" s="547"/>
    </row>
    <row r="580" spans="1:8" ht="23.25">
      <c r="A580" s="543" t="s">
        <v>2592</v>
      </c>
      <c r="B580" s="645"/>
      <c r="C580" s="546"/>
      <c r="D580" s="546"/>
      <c r="E580" s="543"/>
      <c r="F580" s="545"/>
      <c r="G580" s="546"/>
      <c r="H580" s="547"/>
    </row>
    <row r="581" spans="1:8" ht="23.25">
      <c r="A581" s="580"/>
      <c r="B581" s="580"/>
      <c r="C581" s="556"/>
      <c r="D581" s="556"/>
      <c r="E581" s="651" t="s">
        <v>2611</v>
      </c>
      <c r="F581" s="652">
        <v>0.9</v>
      </c>
      <c r="G581" s="603" t="s">
        <v>1928</v>
      </c>
      <c r="H581" s="547"/>
    </row>
    <row r="582" spans="1:8" ht="46.5">
      <c r="A582" s="580"/>
      <c r="B582" s="580"/>
      <c r="C582" s="556"/>
      <c r="D582" s="556"/>
      <c r="E582" s="651" t="s">
        <v>2612</v>
      </c>
      <c r="F582" s="653"/>
      <c r="G582" s="603" t="s">
        <v>385</v>
      </c>
      <c r="H582" s="547"/>
    </row>
    <row r="583" spans="1:8" ht="23.25">
      <c r="A583" s="580"/>
      <c r="B583" s="580"/>
      <c r="C583" s="556"/>
      <c r="D583" s="556"/>
      <c r="E583" s="518"/>
      <c r="F583" s="552"/>
      <c r="G583" s="556"/>
      <c r="H583" s="547"/>
    </row>
    <row r="584" spans="1:8" ht="46.5">
      <c r="A584" s="543" t="s">
        <v>1265</v>
      </c>
      <c r="B584" s="645" t="s">
        <v>2613</v>
      </c>
      <c r="C584" s="545">
        <v>0.43</v>
      </c>
      <c r="D584" s="545">
        <v>0.8</v>
      </c>
      <c r="E584" s="543"/>
      <c r="F584" s="545"/>
      <c r="G584" s="546" t="s">
        <v>1267</v>
      </c>
      <c r="H584" s="547"/>
    </row>
    <row r="585" spans="1:8" ht="23.25">
      <c r="A585" s="543"/>
      <c r="B585" s="645" t="s">
        <v>2614</v>
      </c>
      <c r="C585" s="546"/>
      <c r="D585" s="546"/>
      <c r="E585" s="543"/>
      <c r="F585" s="545"/>
      <c r="G585" s="546"/>
      <c r="H585" s="547"/>
    </row>
    <row r="586" spans="1:8" ht="23.25">
      <c r="A586" s="543"/>
      <c r="B586" s="645" t="s">
        <v>2615</v>
      </c>
      <c r="C586" s="546"/>
      <c r="D586" s="546"/>
      <c r="E586" s="543"/>
      <c r="F586" s="546"/>
      <c r="G586" s="546"/>
      <c r="H586" s="547"/>
    </row>
    <row r="587" spans="1:8" ht="46.5">
      <c r="A587" s="580"/>
      <c r="B587" s="580"/>
      <c r="C587" s="556"/>
      <c r="D587" s="556"/>
      <c r="E587" s="548" t="s">
        <v>2616</v>
      </c>
      <c r="F587" s="550">
        <v>0.9</v>
      </c>
      <c r="G587" s="556" t="s">
        <v>1267</v>
      </c>
      <c r="H587" s="547"/>
    </row>
    <row r="588" spans="1:8" ht="23.25">
      <c r="A588" s="580"/>
      <c r="B588" s="580"/>
      <c r="C588" s="556"/>
      <c r="D588" s="556"/>
      <c r="E588" s="548" t="s">
        <v>2617</v>
      </c>
      <c r="F588" s="550"/>
      <c r="G588" s="556" t="s">
        <v>2618</v>
      </c>
      <c r="H588" s="547"/>
    </row>
    <row r="589" spans="1:8" ht="46.5">
      <c r="A589" s="580"/>
      <c r="B589" s="580"/>
      <c r="C589" s="556"/>
      <c r="D589" s="556"/>
      <c r="E589" s="548" t="s">
        <v>2619</v>
      </c>
      <c r="F589" s="551"/>
      <c r="G589" s="556" t="s">
        <v>385</v>
      </c>
      <c r="H589" s="547"/>
    </row>
    <row r="590" spans="1:8" ht="46.5">
      <c r="A590" s="580"/>
      <c r="B590" s="580"/>
      <c r="C590" s="556"/>
      <c r="D590" s="556"/>
      <c r="E590" s="548" t="s">
        <v>2620</v>
      </c>
      <c r="F590" s="550">
        <v>0.8</v>
      </c>
      <c r="G590" s="556" t="s">
        <v>1267</v>
      </c>
      <c r="H590" s="547"/>
    </row>
    <row r="591" spans="1:8" ht="23.25">
      <c r="A591" s="580"/>
      <c r="B591" s="580"/>
      <c r="C591" s="556"/>
      <c r="D591" s="556"/>
      <c r="E591" s="548" t="s">
        <v>2621</v>
      </c>
      <c r="F591" s="551"/>
      <c r="G591" s="556" t="s">
        <v>3112</v>
      </c>
      <c r="H591" s="547"/>
    </row>
    <row r="592" spans="1:8" ht="46.5">
      <c r="A592" s="580"/>
      <c r="B592" s="580"/>
      <c r="C592" s="556"/>
      <c r="D592" s="556"/>
      <c r="E592" s="548" t="s">
        <v>2622</v>
      </c>
      <c r="F592" s="551"/>
      <c r="G592" s="556" t="s">
        <v>385</v>
      </c>
      <c r="H592" s="547"/>
    </row>
    <row r="593" spans="1:8" ht="46.5">
      <c r="A593" s="580"/>
      <c r="B593" s="580"/>
      <c r="C593" s="556"/>
      <c r="D593" s="556"/>
      <c r="E593" s="548" t="s">
        <v>2623</v>
      </c>
      <c r="F593" s="550">
        <v>0.7</v>
      </c>
      <c r="G593" s="556" t="s">
        <v>1267</v>
      </c>
      <c r="H593" s="547"/>
    </row>
    <row r="594" spans="1:8" ht="23.25">
      <c r="A594" s="580"/>
      <c r="B594" s="580"/>
      <c r="C594" s="556"/>
      <c r="D594" s="556"/>
      <c r="E594" s="548" t="s">
        <v>2624</v>
      </c>
      <c r="F594" s="551"/>
      <c r="G594" s="556" t="s">
        <v>2625</v>
      </c>
      <c r="H594" s="547"/>
    </row>
    <row r="595" spans="1:8" ht="46.5">
      <c r="A595" s="580"/>
      <c r="B595" s="580"/>
      <c r="C595" s="556"/>
      <c r="D595" s="556"/>
      <c r="E595" s="548" t="s">
        <v>2626</v>
      </c>
      <c r="F595" s="551"/>
      <c r="G595" s="556" t="s">
        <v>385</v>
      </c>
      <c r="H595" s="547"/>
    </row>
    <row r="596" spans="1:8" ht="23.25">
      <c r="A596" s="580"/>
      <c r="B596" s="580"/>
      <c r="C596" s="556"/>
      <c r="D596" s="556"/>
      <c r="E596" s="548"/>
      <c r="F596" s="551"/>
      <c r="G596" s="556"/>
      <c r="H596" s="547"/>
    </row>
    <row r="597" spans="1:8" ht="23.25">
      <c r="A597" s="580"/>
      <c r="B597" s="580"/>
      <c r="C597" s="556"/>
      <c r="D597" s="556"/>
      <c r="E597" s="547"/>
      <c r="F597" s="551"/>
      <c r="G597" s="556"/>
      <c r="H597" s="547"/>
    </row>
    <row r="598" spans="1:7" ht="29.25">
      <c r="A598" s="1567" t="s">
        <v>3277</v>
      </c>
      <c r="B598" s="1567"/>
      <c r="C598" s="1567"/>
      <c r="D598" s="1567"/>
      <c r="E598" s="1567"/>
      <c r="F598" s="1567"/>
      <c r="G598" s="1567"/>
    </row>
    <row r="599" spans="1:7" ht="29.25">
      <c r="A599" s="1622" t="s">
        <v>3278</v>
      </c>
      <c r="B599" s="1622"/>
      <c r="C599" s="1622"/>
      <c r="D599" s="1622"/>
      <c r="E599" s="1622"/>
      <c r="F599" s="1622"/>
      <c r="G599" s="1622"/>
    </row>
    <row r="600" spans="1:8" ht="46.5">
      <c r="A600" s="507" t="s">
        <v>2000</v>
      </c>
      <c r="B600" s="507" t="s">
        <v>3279</v>
      </c>
      <c r="C600" s="507" t="s">
        <v>3280</v>
      </c>
      <c r="D600" s="507" t="s">
        <v>3283</v>
      </c>
      <c r="E600" s="507" t="s">
        <v>3282</v>
      </c>
      <c r="F600" s="507" t="s">
        <v>3283</v>
      </c>
      <c r="G600" s="507" t="s">
        <v>2364</v>
      </c>
      <c r="H600" s="547"/>
    </row>
    <row r="601" spans="1:8" ht="23.25">
      <c r="A601" s="543" t="s">
        <v>1265</v>
      </c>
      <c r="B601" s="543" t="s">
        <v>1268</v>
      </c>
      <c r="C601" s="546"/>
      <c r="D601" s="546"/>
      <c r="E601" s="543"/>
      <c r="F601" s="545"/>
      <c r="G601" s="546"/>
      <c r="H601" s="547"/>
    </row>
    <row r="602" spans="1:8" ht="23.25">
      <c r="A602" s="543"/>
      <c r="B602" s="645" t="s">
        <v>2627</v>
      </c>
      <c r="C602" s="544">
        <v>0.6212</v>
      </c>
      <c r="D602" s="545">
        <v>0.65</v>
      </c>
      <c r="E602" s="582"/>
      <c r="F602" s="545"/>
      <c r="G602" s="546" t="s">
        <v>1568</v>
      </c>
      <c r="H602" s="547"/>
    </row>
    <row r="603" spans="1:8" ht="23.25">
      <c r="A603" s="543"/>
      <c r="B603" s="645" t="s">
        <v>2628</v>
      </c>
      <c r="C603" s="546"/>
      <c r="D603" s="546"/>
      <c r="E603" s="543"/>
      <c r="F603" s="546"/>
      <c r="G603" s="546"/>
      <c r="H603" s="547"/>
    </row>
    <row r="604" spans="1:8" ht="23.25">
      <c r="A604" s="580"/>
      <c r="B604" s="580"/>
      <c r="C604" s="556"/>
      <c r="D604" s="556"/>
      <c r="E604" s="518" t="s">
        <v>2629</v>
      </c>
      <c r="F604" s="522" t="s">
        <v>2630</v>
      </c>
      <c r="G604" s="556" t="s">
        <v>2631</v>
      </c>
      <c r="H604" s="547"/>
    </row>
    <row r="605" spans="1:8" ht="46.5">
      <c r="A605" s="580"/>
      <c r="B605" s="580"/>
      <c r="C605" s="556"/>
      <c r="D605" s="556"/>
      <c r="E605" s="518" t="s">
        <v>2632</v>
      </c>
      <c r="F605" s="552"/>
      <c r="G605" s="556" t="s">
        <v>1426</v>
      </c>
      <c r="H605" s="547"/>
    </row>
    <row r="606" spans="1:8" ht="46.5">
      <c r="A606" s="580"/>
      <c r="B606" s="580"/>
      <c r="C606" s="556"/>
      <c r="D606" s="556"/>
      <c r="E606" s="518" t="s">
        <v>2633</v>
      </c>
      <c r="F606" s="522"/>
      <c r="G606" s="556" t="s">
        <v>385</v>
      </c>
      <c r="H606" s="547"/>
    </row>
    <row r="607" spans="1:8" ht="23.25">
      <c r="A607" s="580"/>
      <c r="B607" s="580"/>
      <c r="C607" s="556"/>
      <c r="D607" s="556"/>
      <c r="E607" s="518" t="s">
        <v>2634</v>
      </c>
      <c r="F607" s="522" t="s">
        <v>2635</v>
      </c>
      <c r="G607" s="556" t="s">
        <v>3112</v>
      </c>
      <c r="H607" s="547"/>
    </row>
    <row r="608" spans="1:8" ht="23.25">
      <c r="A608" s="580"/>
      <c r="B608" s="580"/>
      <c r="C608" s="556"/>
      <c r="D608" s="556"/>
      <c r="E608" s="518" t="s">
        <v>2636</v>
      </c>
      <c r="F608" s="522"/>
      <c r="G608" s="508"/>
      <c r="H608" s="547"/>
    </row>
    <row r="609" spans="1:8" ht="23.25">
      <c r="A609" s="543" t="s">
        <v>1265</v>
      </c>
      <c r="B609" s="645" t="s">
        <v>2637</v>
      </c>
      <c r="C609" s="544">
        <v>0.6212</v>
      </c>
      <c r="D609" s="545">
        <v>0.65</v>
      </c>
      <c r="E609" s="582"/>
      <c r="F609" s="545"/>
      <c r="G609" s="546" t="s">
        <v>1568</v>
      </c>
      <c r="H609" s="547"/>
    </row>
    <row r="610" spans="1:8" ht="23.25">
      <c r="A610" s="543"/>
      <c r="B610" s="645" t="s">
        <v>2638</v>
      </c>
      <c r="C610" s="546"/>
      <c r="D610" s="546"/>
      <c r="E610" s="582"/>
      <c r="F610" s="546"/>
      <c r="G610" s="546"/>
      <c r="H610" s="547"/>
    </row>
    <row r="611" spans="1:8" ht="23.25">
      <c r="A611" s="543"/>
      <c r="B611" s="645" t="s">
        <v>2639</v>
      </c>
      <c r="C611" s="546"/>
      <c r="D611" s="546"/>
      <c r="E611" s="582"/>
      <c r="F611" s="546"/>
      <c r="G611" s="546"/>
      <c r="H611" s="547"/>
    </row>
    <row r="612" spans="1:8" ht="23.25">
      <c r="A612" s="580"/>
      <c r="B612" s="515"/>
      <c r="C612" s="556"/>
      <c r="D612" s="556"/>
      <c r="E612" s="518" t="s">
        <v>2629</v>
      </c>
      <c r="F612" s="522" t="s">
        <v>2630</v>
      </c>
      <c r="G612" s="556" t="s">
        <v>2631</v>
      </c>
      <c r="H612" s="547"/>
    </row>
    <row r="613" spans="1:8" ht="23.25">
      <c r="A613" s="580"/>
      <c r="B613" s="580"/>
      <c r="C613" s="556"/>
      <c r="D613" s="556"/>
      <c r="E613" s="518" t="s">
        <v>2640</v>
      </c>
      <c r="F613" s="522"/>
      <c r="G613" s="556" t="s">
        <v>2641</v>
      </c>
      <c r="H613" s="547"/>
    </row>
    <row r="614" spans="1:8" ht="46.5">
      <c r="A614" s="580"/>
      <c r="B614" s="580"/>
      <c r="C614" s="556"/>
      <c r="D614" s="556"/>
      <c r="E614" s="518" t="s">
        <v>206</v>
      </c>
      <c r="F614" s="522"/>
      <c r="G614" s="556" t="s">
        <v>34</v>
      </c>
      <c r="H614" s="547"/>
    </row>
    <row r="615" spans="1:8" ht="46.5">
      <c r="A615" s="580"/>
      <c r="B615" s="580"/>
      <c r="C615" s="556"/>
      <c r="D615" s="556"/>
      <c r="E615" s="518" t="s">
        <v>207</v>
      </c>
      <c r="F615" s="522"/>
      <c r="G615" s="556" t="s">
        <v>385</v>
      </c>
      <c r="H615" s="547"/>
    </row>
    <row r="616" spans="1:8" ht="23.25">
      <c r="A616" s="580"/>
      <c r="B616" s="580"/>
      <c r="C616" s="556"/>
      <c r="D616" s="556"/>
      <c r="E616" s="518"/>
      <c r="F616" s="522"/>
      <c r="G616" s="556"/>
      <c r="H616" s="547"/>
    </row>
    <row r="617" spans="1:8" ht="23.25">
      <c r="A617" s="580"/>
      <c r="B617" s="580"/>
      <c r="C617" s="556"/>
      <c r="D617" s="556"/>
      <c r="E617" s="518"/>
      <c r="F617" s="522"/>
      <c r="G617" s="556"/>
      <c r="H617" s="547"/>
    </row>
    <row r="618" spans="1:8" ht="23.25">
      <c r="A618" s="580"/>
      <c r="B618" s="580"/>
      <c r="C618" s="556"/>
      <c r="D618" s="556"/>
      <c r="E618" s="518"/>
      <c r="F618" s="522"/>
      <c r="G618" s="556"/>
      <c r="H618" s="547"/>
    </row>
    <row r="619" spans="1:8" ht="23.25">
      <c r="A619" s="580"/>
      <c r="B619" s="580"/>
      <c r="C619" s="556"/>
      <c r="D619" s="556"/>
      <c r="E619" s="518"/>
      <c r="F619" s="522"/>
      <c r="G619" s="556"/>
      <c r="H619" s="547"/>
    </row>
    <row r="620" spans="1:7" ht="23.25">
      <c r="A620" s="597"/>
      <c r="B620" s="597"/>
      <c r="C620" s="598"/>
      <c r="D620" s="598"/>
      <c r="E620" s="7"/>
      <c r="F620" s="558"/>
      <c r="G620" s="598"/>
    </row>
    <row r="621" spans="1:7" ht="29.25">
      <c r="A621" s="1567" t="s">
        <v>3277</v>
      </c>
      <c r="B621" s="1567"/>
      <c r="C621" s="1567"/>
      <c r="D621" s="1567"/>
      <c r="E621" s="1567"/>
      <c r="F621" s="1567"/>
      <c r="G621" s="1567"/>
    </row>
    <row r="622" spans="1:7" ht="29.25">
      <c r="A622" s="1622" t="s">
        <v>3278</v>
      </c>
      <c r="B622" s="1622"/>
      <c r="C622" s="1622"/>
      <c r="D622" s="1622"/>
      <c r="E622" s="1622"/>
      <c r="F622" s="1622"/>
      <c r="G622" s="1622"/>
    </row>
    <row r="623" spans="1:8" ht="46.5">
      <c r="A623" s="507" t="s">
        <v>2000</v>
      </c>
      <c r="B623" s="507" t="s">
        <v>3279</v>
      </c>
      <c r="C623" s="507" t="s">
        <v>3280</v>
      </c>
      <c r="D623" s="507" t="s">
        <v>3283</v>
      </c>
      <c r="E623" s="507" t="s">
        <v>3282</v>
      </c>
      <c r="F623" s="507" t="s">
        <v>3283</v>
      </c>
      <c r="G623" s="507" t="s">
        <v>2364</v>
      </c>
      <c r="H623" s="547"/>
    </row>
    <row r="624" spans="1:8" ht="23.25">
      <c r="A624" s="543" t="s">
        <v>1265</v>
      </c>
      <c r="B624" s="645" t="s">
        <v>208</v>
      </c>
      <c r="C624" s="544">
        <v>0.6212</v>
      </c>
      <c r="D624" s="545">
        <v>0.65</v>
      </c>
      <c r="E624" s="582"/>
      <c r="F624" s="545"/>
      <c r="G624" s="546" t="s">
        <v>1568</v>
      </c>
      <c r="H624" s="547"/>
    </row>
    <row r="625" spans="1:8" ht="23.25">
      <c r="A625" s="543"/>
      <c r="B625" s="645" t="s">
        <v>209</v>
      </c>
      <c r="C625" s="546"/>
      <c r="D625" s="546"/>
      <c r="E625" s="582"/>
      <c r="F625" s="546"/>
      <c r="G625" s="546"/>
      <c r="H625" s="547"/>
    </row>
    <row r="626" spans="1:8" ht="23.25">
      <c r="A626" s="543"/>
      <c r="B626" s="645" t="s">
        <v>2639</v>
      </c>
      <c r="C626" s="546"/>
      <c r="D626" s="546"/>
      <c r="E626" s="582"/>
      <c r="F626" s="546"/>
      <c r="G626" s="546"/>
      <c r="H626" s="547"/>
    </row>
    <row r="627" spans="1:8" ht="23.25">
      <c r="A627" s="580"/>
      <c r="B627" s="580"/>
      <c r="C627" s="556"/>
      <c r="D627" s="556"/>
      <c r="E627" s="518" t="s">
        <v>210</v>
      </c>
      <c r="F627" s="522" t="s">
        <v>2630</v>
      </c>
      <c r="G627" s="556" t="s">
        <v>2631</v>
      </c>
      <c r="H627" s="547"/>
    </row>
    <row r="628" spans="1:8" ht="23.25">
      <c r="A628" s="580"/>
      <c r="B628" s="580"/>
      <c r="C628" s="556"/>
      <c r="D628" s="556"/>
      <c r="E628" s="518" t="s">
        <v>2640</v>
      </c>
      <c r="F628" s="552"/>
      <c r="G628" s="556" t="s">
        <v>211</v>
      </c>
      <c r="H628" s="547"/>
    </row>
    <row r="629" spans="1:8" ht="46.5">
      <c r="A629" s="580"/>
      <c r="B629" s="580"/>
      <c r="C629" s="556"/>
      <c r="D629" s="556"/>
      <c r="E629" s="518" t="s">
        <v>212</v>
      </c>
      <c r="F629" s="552"/>
      <c r="G629" s="556" t="s">
        <v>1426</v>
      </c>
      <c r="H629" s="547"/>
    </row>
    <row r="630" spans="1:8" ht="46.5">
      <c r="A630" s="580"/>
      <c r="B630" s="580"/>
      <c r="C630" s="556"/>
      <c r="D630" s="556"/>
      <c r="E630" s="518" t="s">
        <v>213</v>
      </c>
      <c r="F630" s="522"/>
      <c r="G630" s="556" t="s">
        <v>385</v>
      </c>
      <c r="H630" s="547"/>
    </row>
    <row r="631" spans="1:8" ht="46.5">
      <c r="A631" s="543" t="s">
        <v>214</v>
      </c>
      <c r="B631" s="543" t="s">
        <v>215</v>
      </c>
      <c r="C631" s="545" t="s">
        <v>1627</v>
      </c>
      <c r="D631" s="546">
        <v>2</v>
      </c>
      <c r="E631" s="543"/>
      <c r="F631" s="546"/>
      <c r="G631" s="546" t="s">
        <v>3241</v>
      </c>
      <c r="H631" s="547"/>
    </row>
    <row r="632" spans="1:8" ht="23.25">
      <c r="A632" s="543" t="s">
        <v>216</v>
      </c>
      <c r="B632" s="543" t="s">
        <v>217</v>
      </c>
      <c r="C632" s="546"/>
      <c r="D632" s="546"/>
      <c r="E632" s="543"/>
      <c r="F632" s="545"/>
      <c r="G632" s="546"/>
      <c r="H632" s="547"/>
    </row>
    <row r="633" spans="1:8" ht="23.25">
      <c r="A633" s="543" t="s">
        <v>218</v>
      </c>
      <c r="B633" s="543" t="s">
        <v>219</v>
      </c>
      <c r="C633" s="546"/>
      <c r="D633" s="546"/>
      <c r="E633" s="543"/>
      <c r="F633" s="545"/>
      <c r="G633" s="546"/>
      <c r="H633" s="547"/>
    </row>
    <row r="634" spans="1:8" ht="23.25">
      <c r="A634" s="543" t="s">
        <v>220</v>
      </c>
      <c r="B634" s="543"/>
      <c r="C634" s="546"/>
      <c r="D634" s="546"/>
      <c r="E634" s="543"/>
      <c r="F634" s="545"/>
      <c r="G634" s="546"/>
      <c r="H634" s="547"/>
    </row>
    <row r="635" spans="1:8" ht="46.5">
      <c r="A635" s="580"/>
      <c r="B635" s="580"/>
      <c r="C635" s="556"/>
      <c r="D635" s="556"/>
      <c r="E635" s="518"/>
      <c r="F635" s="552"/>
      <c r="G635" s="556" t="s">
        <v>385</v>
      </c>
      <c r="H635" s="547"/>
    </row>
    <row r="636" spans="1:8" ht="23.25">
      <c r="A636" s="580"/>
      <c r="B636" s="580"/>
      <c r="C636" s="556"/>
      <c r="D636" s="556"/>
      <c r="E636" s="518"/>
      <c r="F636" s="552"/>
      <c r="G636" s="556"/>
      <c r="H636" s="547"/>
    </row>
    <row r="637" spans="1:8" ht="23.25">
      <c r="A637" s="580"/>
      <c r="B637" s="580"/>
      <c r="C637" s="556"/>
      <c r="D637" s="556"/>
      <c r="E637" s="518"/>
      <c r="F637" s="552"/>
      <c r="G637" s="556"/>
      <c r="H637" s="547"/>
    </row>
    <row r="638" spans="1:8" ht="23.25">
      <c r="A638" s="580"/>
      <c r="B638" s="580"/>
      <c r="C638" s="556"/>
      <c r="D638" s="556"/>
      <c r="E638" s="518"/>
      <c r="F638" s="552"/>
      <c r="G638" s="556"/>
      <c r="H638" s="547"/>
    </row>
    <row r="639" spans="1:8" ht="23.25">
      <c r="A639" s="580"/>
      <c r="B639" s="580"/>
      <c r="C639" s="556"/>
      <c r="D639" s="556"/>
      <c r="E639" s="518"/>
      <c r="F639" s="552"/>
      <c r="G639" s="556"/>
      <c r="H639" s="547"/>
    </row>
    <row r="640" spans="1:8" ht="23.25">
      <c r="A640" s="580"/>
      <c r="B640" s="580"/>
      <c r="C640" s="556"/>
      <c r="D640" s="556"/>
      <c r="E640" s="518"/>
      <c r="F640" s="522"/>
      <c r="G640" s="556"/>
      <c r="H640" s="547"/>
    </row>
    <row r="641" spans="1:8" ht="23.25">
      <c r="A641" s="580"/>
      <c r="B641" s="580"/>
      <c r="C641" s="556"/>
      <c r="D641" s="556"/>
      <c r="E641" s="518"/>
      <c r="F641" s="522"/>
      <c r="G641" s="556"/>
      <c r="H641" s="547"/>
    </row>
    <row r="642" spans="1:8" ht="23.25">
      <c r="A642" s="580"/>
      <c r="B642" s="580"/>
      <c r="C642" s="556"/>
      <c r="D642" s="556"/>
      <c r="E642" s="518"/>
      <c r="F642" s="522"/>
      <c r="G642" s="556"/>
      <c r="H642" s="547"/>
    </row>
    <row r="643" spans="1:8" ht="23.25">
      <c r="A643" s="580"/>
      <c r="B643" s="580"/>
      <c r="C643" s="556"/>
      <c r="D643" s="556"/>
      <c r="E643" s="580"/>
      <c r="F643" s="556"/>
      <c r="G643" s="556"/>
      <c r="H643" s="547"/>
    </row>
    <row r="644" spans="1:7" ht="29.25">
      <c r="A644" s="1567" t="s">
        <v>3277</v>
      </c>
      <c r="B644" s="1567"/>
      <c r="C644" s="1567"/>
      <c r="D644" s="1567"/>
      <c r="E644" s="1567"/>
      <c r="F644" s="1567"/>
      <c r="G644" s="1567"/>
    </row>
    <row r="645" spans="1:7" ht="29.25">
      <c r="A645" s="1622" t="s">
        <v>3278</v>
      </c>
      <c r="B645" s="1622"/>
      <c r="C645" s="1622"/>
      <c r="D645" s="1622"/>
      <c r="E645" s="1622"/>
      <c r="F645" s="1622"/>
      <c r="G645" s="1622"/>
    </row>
    <row r="646" spans="1:8" ht="46.5">
      <c r="A646" s="507" t="s">
        <v>2000</v>
      </c>
      <c r="B646" s="507" t="s">
        <v>3279</v>
      </c>
      <c r="C646" s="507" t="s">
        <v>3280</v>
      </c>
      <c r="D646" s="507" t="s">
        <v>3283</v>
      </c>
      <c r="E646" s="507" t="s">
        <v>3282</v>
      </c>
      <c r="F646" s="507" t="s">
        <v>3283</v>
      </c>
      <c r="G646" s="507" t="s">
        <v>2364</v>
      </c>
      <c r="H646" s="547"/>
    </row>
    <row r="647" spans="1:8" ht="46.5">
      <c r="A647" s="543" t="s">
        <v>214</v>
      </c>
      <c r="B647" s="645" t="s">
        <v>10</v>
      </c>
      <c r="C647" s="545" t="s">
        <v>1627</v>
      </c>
      <c r="D647" s="545">
        <v>0.9</v>
      </c>
      <c r="E647" s="543"/>
      <c r="F647" s="545"/>
      <c r="G647" s="546" t="s">
        <v>3243</v>
      </c>
      <c r="H647" s="547"/>
    </row>
    <row r="648" spans="1:8" ht="23.25">
      <c r="A648" s="543" t="s">
        <v>216</v>
      </c>
      <c r="B648" s="645" t="s">
        <v>11</v>
      </c>
      <c r="C648" s="546"/>
      <c r="D648" s="545"/>
      <c r="E648" s="543"/>
      <c r="F648" s="546"/>
      <c r="G648" s="546"/>
      <c r="H648" s="547"/>
    </row>
    <row r="649" spans="1:8" ht="23.25">
      <c r="A649" s="543" t="s">
        <v>218</v>
      </c>
      <c r="B649" s="645" t="s">
        <v>12</v>
      </c>
      <c r="C649" s="546"/>
      <c r="D649" s="546"/>
      <c r="E649" s="543"/>
      <c r="F649" s="545"/>
      <c r="G649" s="546"/>
      <c r="H649" s="547"/>
    </row>
    <row r="650" spans="1:8" ht="23.25">
      <c r="A650" s="543" t="s">
        <v>220</v>
      </c>
      <c r="B650" s="645"/>
      <c r="C650" s="546"/>
      <c r="D650" s="546"/>
      <c r="E650" s="543"/>
      <c r="F650" s="546"/>
      <c r="G650" s="546"/>
      <c r="H650" s="547"/>
    </row>
    <row r="651" spans="1:8" ht="46.5">
      <c r="A651" s="580"/>
      <c r="B651" s="580"/>
      <c r="C651" s="556"/>
      <c r="D651" s="556"/>
      <c r="E651" s="518" t="s">
        <v>13</v>
      </c>
      <c r="F651" s="552">
        <v>1</v>
      </c>
      <c r="G651" s="556" t="s">
        <v>667</v>
      </c>
      <c r="H651" s="547"/>
    </row>
    <row r="652" spans="1:8" ht="46.5">
      <c r="A652" s="580"/>
      <c r="B652" s="580"/>
      <c r="C652" s="556"/>
      <c r="D652" s="556"/>
      <c r="E652" s="518" t="s">
        <v>455</v>
      </c>
      <c r="F652" s="552"/>
      <c r="G652" s="556" t="s">
        <v>385</v>
      </c>
      <c r="H652" s="547"/>
    </row>
    <row r="653" spans="1:8" ht="46.5">
      <c r="A653" s="580"/>
      <c r="B653" s="580"/>
      <c r="C653" s="556"/>
      <c r="D653" s="556"/>
      <c r="E653" s="36" t="s">
        <v>456</v>
      </c>
      <c r="F653" s="552">
        <v>0.95</v>
      </c>
      <c r="G653" s="556" t="s">
        <v>385</v>
      </c>
      <c r="H653" s="547"/>
    </row>
    <row r="654" spans="1:8" ht="23.25">
      <c r="A654" s="580"/>
      <c r="B654" s="580"/>
      <c r="C654" s="556"/>
      <c r="D654" s="556"/>
      <c r="E654" s="518" t="s">
        <v>457</v>
      </c>
      <c r="F654" s="552"/>
      <c r="G654" s="556"/>
      <c r="H654" s="547"/>
    </row>
    <row r="655" spans="1:8" ht="23.25">
      <c r="A655" s="580"/>
      <c r="B655" s="580"/>
      <c r="C655" s="556"/>
      <c r="D655" s="556"/>
      <c r="E655" s="518" t="s">
        <v>458</v>
      </c>
      <c r="F655" s="552"/>
      <c r="G655" s="556"/>
      <c r="H655" s="547"/>
    </row>
    <row r="656" spans="1:8" ht="23.25">
      <c r="A656" s="580"/>
      <c r="B656" s="580"/>
      <c r="C656" s="556"/>
      <c r="D656" s="556"/>
      <c r="E656" s="518"/>
      <c r="F656" s="552"/>
      <c r="G656" s="556"/>
      <c r="H656" s="547"/>
    </row>
    <row r="657" spans="1:8" ht="46.5">
      <c r="A657" s="543" t="s">
        <v>214</v>
      </c>
      <c r="B657" s="645" t="s">
        <v>459</v>
      </c>
      <c r="C657" s="545" t="s">
        <v>1627</v>
      </c>
      <c r="D657" s="545">
        <v>0.8</v>
      </c>
      <c r="E657" s="564"/>
      <c r="F657" s="545"/>
      <c r="G657" s="546" t="s">
        <v>3241</v>
      </c>
      <c r="H657" s="547"/>
    </row>
    <row r="658" spans="1:8" ht="23.25">
      <c r="A658" s="543" t="s">
        <v>216</v>
      </c>
      <c r="B658" s="645" t="s">
        <v>460</v>
      </c>
      <c r="C658" s="589"/>
      <c r="D658" s="589"/>
      <c r="E658" s="564"/>
      <c r="F658" s="616"/>
      <c r="G658" s="589"/>
      <c r="H658" s="547"/>
    </row>
    <row r="659" spans="1:8" ht="23.25">
      <c r="A659" s="543" t="s">
        <v>218</v>
      </c>
      <c r="B659" s="645"/>
      <c r="C659" s="589"/>
      <c r="D659" s="589"/>
      <c r="E659" s="564"/>
      <c r="F659" s="616"/>
      <c r="G659" s="589"/>
      <c r="H659" s="547"/>
    </row>
    <row r="660" spans="1:8" ht="23.25">
      <c r="A660" s="543" t="s">
        <v>220</v>
      </c>
      <c r="B660" s="645"/>
      <c r="C660" s="589"/>
      <c r="D660" s="589"/>
      <c r="E660" s="564"/>
      <c r="F660" s="589"/>
      <c r="G660" s="589"/>
      <c r="H660" s="547"/>
    </row>
    <row r="661" spans="1:8" ht="46.5">
      <c r="A661" s="580"/>
      <c r="B661" s="580"/>
      <c r="C661" s="556"/>
      <c r="D661" s="556"/>
      <c r="E661" s="518" t="s">
        <v>461</v>
      </c>
      <c r="F661" s="552">
        <v>1</v>
      </c>
      <c r="G661" s="556" t="s">
        <v>385</v>
      </c>
      <c r="H661" s="547"/>
    </row>
    <row r="662" spans="1:8" ht="23.25">
      <c r="A662" s="580"/>
      <c r="B662" s="580"/>
      <c r="C662" s="556"/>
      <c r="D662" s="556"/>
      <c r="E662" s="518" t="s">
        <v>462</v>
      </c>
      <c r="F662" s="522"/>
      <c r="G662" s="556"/>
      <c r="H662" s="547"/>
    </row>
    <row r="663" spans="1:8" ht="23.25">
      <c r="A663" s="580"/>
      <c r="B663" s="580"/>
      <c r="C663" s="556"/>
      <c r="D663" s="556"/>
      <c r="E663" s="518"/>
      <c r="F663" s="522"/>
      <c r="G663" s="556"/>
      <c r="H663" s="547"/>
    </row>
    <row r="664" spans="1:8" ht="23.25">
      <c r="A664" s="580"/>
      <c r="B664" s="580"/>
      <c r="C664" s="556"/>
      <c r="D664" s="556"/>
      <c r="E664" s="518"/>
      <c r="F664" s="522"/>
      <c r="G664" s="556"/>
      <c r="H664" s="547"/>
    </row>
    <row r="665" spans="1:8" ht="23.25">
      <c r="A665" s="580"/>
      <c r="B665" s="580"/>
      <c r="C665" s="556"/>
      <c r="D665" s="556"/>
      <c r="E665" s="580"/>
      <c r="F665" s="556"/>
      <c r="G665" s="556"/>
      <c r="H665" s="547"/>
    </row>
    <row r="666" spans="1:8" ht="23.25">
      <c r="A666" s="580"/>
      <c r="B666" s="580"/>
      <c r="C666" s="556"/>
      <c r="D666" s="556"/>
      <c r="E666" s="580"/>
      <c r="F666" s="556"/>
      <c r="G666" s="556"/>
      <c r="H666" s="547"/>
    </row>
    <row r="667" spans="1:7" ht="29.25">
      <c r="A667" s="1567" t="s">
        <v>3277</v>
      </c>
      <c r="B667" s="1567"/>
      <c r="C667" s="1567"/>
      <c r="D667" s="1567"/>
      <c r="E667" s="1567"/>
      <c r="F667" s="1567"/>
      <c r="G667" s="1567"/>
    </row>
    <row r="668" spans="1:7" ht="29.25">
      <c r="A668" s="1622" t="s">
        <v>3278</v>
      </c>
      <c r="B668" s="1622"/>
      <c r="C668" s="1622"/>
      <c r="D668" s="1622"/>
      <c r="E668" s="1622"/>
      <c r="F668" s="1622"/>
      <c r="G668" s="1622"/>
    </row>
    <row r="669" spans="1:8" ht="46.5">
      <c r="A669" s="507" t="s">
        <v>2000</v>
      </c>
      <c r="B669" s="507" t="s">
        <v>3279</v>
      </c>
      <c r="C669" s="507" t="s">
        <v>3280</v>
      </c>
      <c r="D669" s="507" t="s">
        <v>3283</v>
      </c>
      <c r="E669" s="507" t="s">
        <v>3282</v>
      </c>
      <c r="F669" s="507" t="s">
        <v>3283</v>
      </c>
      <c r="G669" s="507" t="s">
        <v>2364</v>
      </c>
      <c r="H669" s="547"/>
    </row>
    <row r="670" spans="1:8" ht="46.5">
      <c r="A670" s="543" t="s">
        <v>214</v>
      </c>
      <c r="B670" s="645" t="s">
        <v>463</v>
      </c>
      <c r="C670" s="545" t="s">
        <v>1627</v>
      </c>
      <c r="D670" s="545">
        <v>0.8</v>
      </c>
      <c r="E670" s="543"/>
      <c r="F670" s="545"/>
      <c r="G670" s="546" t="s">
        <v>3241</v>
      </c>
      <c r="H670" s="547"/>
    </row>
    <row r="671" spans="1:8" ht="23.25">
      <c r="A671" s="543" t="s">
        <v>216</v>
      </c>
      <c r="B671" s="645" t="s">
        <v>464</v>
      </c>
      <c r="C671" s="546"/>
      <c r="D671" s="545"/>
      <c r="E671" s="543"/>
      <c r="F671" s="546"/>
      <c r="G671" s="546"/>
      <c r="H671" s="547"/>
    </row>
    <row r="672" spans="1:8" ht="23.25">
      <c r="A672" s="543" t="s">
        <v>218</v>
      </c>
      <c r="B672" s="645" t="s">
        <v>465</v>
      </c>
      <c r="C672" s="546"/>
      <c r="D672" s="546"/>
      <c r="E672" s="543"/>
      <c r="F672" s="545"/>
      <c r="G672" s="546"/>
      <c r="H672" s="547"/>
    </row>
    <row r="673" spans="1:8" ht="23.25">
      <c r="A673" s="543" t="s">
        <v>220</v>
      </c>
      <c r="B673" s="645"/>
      <c r="C673" s="546"/>
      <c r="D673" s="546"/>
      <c r="E673" s="543"/>
      <c r="F673" s="546"/>
      <c r="G673" s="546"/>
      <c r="H673" s="547"/>
    </row>
    <row r="674" spans="1:8" ht="46.5">
      <c r="A674" s="580"/>
      <c r="B674" s="580"/>
      <c r="C674" s="556"/>
      <c r="D674" s="556"/>
      <c r="E674" s="518" t="s">
        <v>466</v>
      </c>
      <c r="F674" s="552">
        <v>0.95</v>
      </c>
      <c r="G674" s="556" t="s">
        <v>385</v>
      </c>
      <c r="H674" s="547"/>
    </row>
    <row r="675" spans="1:8" ht="23.25">
      <c r="A675" s="580"/>
      <c r="B675" s="580"/>
      <c r="C675" s="556"/>
      <c r="D675" s="556"/>
      <c r="E675" s="518" t="s">
        <v>467</v>
      </c>
      <c r="F675" s="552"/>
      <c r="G675" s="556"/>
      <c r="H675" s="547"/>
    </row>
    <row r="676" spans="1:8" ht="23.25">
      <c r="A676" s="580"/>
      <c r="B676" s="580"/>
      <c r="C676" s="556"/>
      <c r="D676" s="556"/>
      <c r="E676" s="518"/>
      <c r="F676" s="552"/>
      <c r="G676" s="556"/>
      <c r="H676" s="547"/>
    </row>
    <row r="677" spans="1:8" ht="46.5">
      <c r="A677" s="580"/>
      <c r="B677" s="580"/>
      <c r="C677" s="556"/>
      <c r="D677" s="556"/>
      <c r="E677" s="518" t="s">
        <v>468</v>
      </c>
      <c r="F677" s="552">
        <v>0.95</v>
      </c>
      <c r="G677" s="556" t="s">
        <v>3241</v>
      </c>
      <c r="H677" s="547"/>
    </row>
    <row r="678" spans="1:8" ht="23.25">
      <c r="A678" s="580"/>
      <c r="B678" s="580"/>
      <c r="C678" s="556"/>
      <c r="D678" s="556"/>
      <c r="E678" s="518" t="s">
        <v>469</v>
      </c>
      <c r="F678" s="522"/>
      <c r="G678" s="556"/>
      <c r="H678" s="547"/>
    </row>
    <row r="679" spans="1:8" ht="23.25">
      <c r="A679" s="580"/>
      <c r="B679" s="580"/>
      <c r="C679" s="556"/>
      <c r="D679" s="556"/>
      <c r="E679" s="518"/>
      <c r="F679" s="522"/>
      <c r="G679" s="556"/>
      <c r="H679" s="547"/>
    </row>
    <row r="680" spans="1:8" ht="23.25">
      <c r="A680" s="543" t="s">
        <v>470</v>
      </c>
      <c r="B680" s="645" t="s">
        <v>3248</v>
      </c>
      <c r="C680" s="545"/>
      <c r="D680" s="546"/>
      <c r="E680" s="543"/>
      <c r="F680" s="546"/>
      <c r="G680" s="546"/>
      <c r="H680" s="547"/>
    </row>
    <row r="681" spans="1:8" ht="46.5">
      <c r="A681" s="543" t="s">
        <v>471</v>
      </c>
      <c r="B681" s="645" t="s">
        <v>472</v>
      </c>
      <c r="C681" s="545" t="s">
        <v>1627</v>
      </c>
      <c r="D681" s="545">
        <v>0.6</v>
      </c>
      <c r="E681" s="543"/>
      <c r="F681" s="546"/>
      <c r="G681" s="546" t="s">
        <v>3250</v>
      </c>
      <c r="H681" s="547"/>
    </row>
    <row r="682" spans="1:8" ht="23.25">
      <c r="A682" s="543" t="s">
        <v>495</v>
      </c>
      <c r="B682" s="645" t="s">
        <v>496</v>
      </c>
      <c r="C682" s="546"/>
      <c r="D682" s="546"/>
      <c r="E682" s="543"/>
      <c r="F682" s="546"/>
      <c r="G682" s="546"/>
      <c r="H682" s="547"/>
    </row>
    <row r="683" spans="1:8" ht="23.25">
      <c r="A683" s="543"/>
      <c r="B683" s="645" t="s">
        <v>497</v>
      </c>
      <c r="C683" s="546"/>
      <c r="D683" s="546"/>
      <c r="E683" s="543"/>
      <c r="F683" s="546"/>
      <c r="G683" s="546"/>
      <c r="H683" s="547"/>
    </row>
    <row r="684" spans="1:8" ht="46.5">
      <c r="A684" s="580"/>
      <c r="B684" s="580"/>
      <c r="C684" s="556"/>
      <c r="D684" s="556"/>
      <c r="E684" s="518" t="s">
        <v>1842</v>
      </c>
      <c r="F684" s="522" t="s">
        <v>1843</v>
      </c>
      <c r="G684" s="556" t="s">
        <v>1844</v>
      </c>
      <c r="H684" s="547"/>
    </row>
    <row r="685" spans="1:8" ht="23.25">
      <c r="A685" s="580"/>
      <c r="B685" s="580"/>
      <c r="C685" s="556"/>
      <c r="D685" s="556"/>
      <c r="E685" s="515" t="s">
        <v>1845</v>
      </c>
      <c r="F685" s="552"/>
      <c r="G685" s="556" t="s">
        <v>1846</v>
      </c>
      <c r="H685" s="547"/>
    </row>
    <row r="686" spans="1:8" ht="23.25">
      <c r="A686" s="580"/>
      <c r="B686" s="580"/>
      <c r="C686" s="556"/>
      <c r="D686" s="556"/>
      <c r="E686" s="515" t="s">
        <v>1847</v>
      </c>
      <c r="F686" s="522"/>
      <c r="G686" s="556" t="s">
        <v>1848</v>
      </c>
      <c r="H686" s="547"/>
    </row>
    <row r="687" spans="1:8" ht="23.25">
      <c r="A687" s="580"/>
      <c r="B687" s="580"/>
      <c r="C687" s="556"/>
      <c r="D687" s="556"/>
      <c r="E687" s="515" t="s">
        <v>1849</v>
      </c>
      <c r="F687" s="552"/>
      <c r="G687" s="556" t="s">
        <v>2726</v>
      </c>
      <c r="H687" s="547"/>
    </row>
    <row r="688" spans="1:8" ht="46.5">
      <c r="A688" s="580"/>
      <c r="B688" s="580"/>
      <c r="C688" s="556"/>
      <c r="D688" s="556"/>
      <c r="E688" s="515" t="s">
        <v>1850</v>
      </c>
      <c r="F688" s="552"/>
      <c r="G688" s="556" t="s">
        <v>1634</v>
      </c>
      <c r="H688" s="547"/>
    </row>
    <row r="689" spans="1:8" ht="46.5">
      <c r="A689" s="580"/>
      <c r="B689" s="580"/>
      <c r="C689" s="556"/>
      <c r="D689" s="556"/>
      <c r="E689" s="518" t="s">
        <v>1851</v>
      </c>
      <c r="F689" s="522" t="s">
        <v>1852</v>
      </c>
      <c r="G689" s="556" t="s">
        <v>3250</v>
      </c>
      <c r="H689" s="547"/>
    </row>
    <row r="690" spans="1:7" ht="29.25">
      <c r="A690" s="1567" t="s">
        <v>3277</v>
      </c>
      <c r="B690" s="1567"/>
      <c r="C690" s="1567"/>
      <c r="D690" s="1567"/>
      <c r="E690" s="1567"/>
      <c r="F690" s="1567"/>
      <c r="G690" s="1567"/>
    </row>
    <row r="691" spans="1:7" ht="29.25">
      <c r="A691" s="1622" t="s">
        <v>3278</v>
      </c>
      <c r="B691" s="1622"/>
      <c r="C691" s="1622"/>
      <c r="D691" s="1622"/>
      <c r="E691" s="1622"/>
      <c r="F691" s="1622"/>
      <c r="G691" s="1622"/>
    </row>
    <row r="692" spans="1:8" ht="46.5">
      <c r="A692" s="507" t="s">
        <v>2000</v>
      </c>
      <c r="B692" s="507" t="s">
        <v>3279</v>
      </c>
      <c r="C692" s="507" t="s">
        <v>3280</v>
      </c>
      <c r="D692" s="507" t="s">
        <v>3283</v>
      </c>
      <c r="E692" s="507" t="s">
        <v>3282</v>
      </c>
      <c r="F692" s="507" t="s">
        <v>3283</v>
      </c>
      <c r="G692" s="507" t="s">
        <v>2364</v>
      </c>
      <c r="H692" s="547"/>
    </row>
    <row r="693" spans="1:8" ht="27.75" customHeight="1">
      <c r="A693" s="543" t="s">
        <v>470</v>
      </c>
      <c r="B693" s="645" t="s">
        <v>1853</v>
      </c>
      <c r="C693" s="545" t="s">
        <v>1810</v>
      </c>
      <c r="D693" s="545">
        <v>1</v>
      </c>
      <c r="E693" s="543"/>
      <c r="F693" s="545"/>
      <c r="G693" s="546" t="s">
        <v>2549</v>
      </c>
      <c r="H693" s="547"/>
    </row>
    <row r="694" spans="1:8" ht="26.25" customHeight="1">
      <c r="A694" s="543" t="s">
        <v>471</v>
      </c>
      <c r="B694" s="645" t="s">
        <v>1811</v>
      </c>
      <c r="C694" s="654" t="s">
        <v>1812</v>
      </c>
      <c r="D694" s="649" t="s">
        <v>1813</v>
      </c>
      <c r="E694" s="543"/>
      <c r="F694" s="546"/>
      <c r="G694" s="546"/>
      <c r="H694" s="547"/>
    </row>
    <row r="695" spans="1:8" ht="23.25">
      <c r="A695" s="543" t="s">
        <v>495</v>
      </c>
      <c r="B695" s="645" t="s">
        <v>1814</v>
      </c>
      <c r="C695" s="546"/>
      <c r="D695" s="546"/>
      <c r="E695" s="543"/>
      <c r="F695" s="545"/>
      <c r="G695" s="546"/>
      <c r="H695" s="547"/>
    </row>
    <row r="696" spans="1:8" ht="26.25" customHeight="1">
      <c r="A696" s="580"/>
      <c r="B696" s="648"/>
      <c r="C696" s="556"/>
      <c r="D696" s="556"/>
      <c r="E696" s="518" t="s">
        <v>1815</v>
      </c>
      <c r="F696" s="552">
        <v>0.2</v>
      </c>
      <c r="G696" s="1720" t="s">
        <v>1816</v>
      </c>
      <c r="H696" s="547"/>
    </row>
    <row r="697" spans="1:8" ht="23.25">
      <c r="A697" s="580"/>
      <c r="B697" s="580"/>
      <c r="C697" s="556"/>
      <c r="D697" s="556"/>
      <c r="E697" s="518" t="s">
        <v>1817</v>
      </c>
      <c r="F697" s="552"/>
      <c r="G697" s="1721"/>
      <c r="H697" s="547"/>
    </row>
    <row r="698" spans="1:8" ht="23.25">
      <c r="A698" s="580"/>
      <c r="B698" s="580"/>
      <c r="C698" s="556"/>
      <c r="D698" s="556"/>
      <c r="E698" s="515" t="s">
        <v>1818</v>
      </c>
      <c r="F698" s="552">
        <v>0.05</v>
      </c>
      <c r="G698" s="1721"/>
      <c r="H698" s="547"/>
    </row>
    <row r="699" spans="1:8" ht="23.25">
      <c r="A699" s="580"/>
      <c r="B699" s="580"/>
      <c r="C699" s="556"/>
      <c r="D699" s="556"/>
      <c r="E699" s="515" t="s">
        <v>1819</v>
      </c>
      <c r="F699" s="552"/>
      <c r="G699" s="1721"/>
      <c r="H699" s="547"/>
    </row>
    <row r="700" spans="1:8" ht="23.25">
      <c r="A700" s="580"/>
      <c r="B700" s="580"/>
      <c r="C700" s="556"/>
      <c r="D700" s="556"/>
      <c r="E700" s="515" t="s">
        <v>1820</v>
      </c>
      <c r="F700" s="552">
        <v>0.05</v>
      </c>
      <c r="G700" s="1721"/>
      <c r="H700" s="547"/>
    </row>
    <row r="701" spans="1:8" ht="23.25">
      <c r="A701" s="580"/>
      <c r="B701" s="580"/>
      <c r="C701" s="556"/>
      <c r="D701" s="556"/>
      <c r="E701" s="515" t="s">
        <v>1821</v>
      </c>
      <c r="F701" s="522"/>
      <c r="G701" s="1722"/>
      <c r="H701" s="547"/>
    </row>
    <row r="702" spans="1:8" ht="23.25">
      <c r="A702" s="543" t="s">
        <v>470</v>
      </c>
      <c r="B702" s="645" t="s">
        <v>3248</v>
      </c>
      <c r="C702" s="546"/>
      <c r="D702" s="546"/>
      <c r="E702" s="543"/>
      <c r="F702" s="545"/>
      <c r="G702" s="546"/>
      <c r="H702" s="547"/>
    </row>
    <row r="703" spans="1:8" ht="23.25">
      <c r="A703" s="543" t="s">
        <v>471</v>
      </c>
      <c r="B703" s="645" t="s">
        <v>1822</v>
      </c>
      <c r="C703" s="544">
        <v>0.0934</v>
      </c>
      <c r="D703" s="545">
        <v>0.15</v>
      </c>
      <c r="E703" s="543"/>
      <c r="F703" s="545"/>
      <c r="G703" s="546" t="s">
        <v>985</v>
      </c>
      <c r="H703" s="547"/>
    </row>
    <row r="704" spans="1:8" ht="23.25">
      <c r="A704" s="543" t="s">
        <v>495</v>
      </c>
      <c r="B704" s="645" t="s">
        <v>1823</v>
      </c>
      <c r="C704" s="546"/>
      <c r="D704" s="546"/>
      <c r="E704" s="543"/>
      <c r="F704" s="545"/>
      <c r="G704" s="546"/>
      <c r="H704" s="547"/>
    </row>
    <row r="705" spans="1:8" ht="46.5">
      <c r="A705" s="580"/>
      <c r="B705" s="580"/>
      <c r="C705" s="556"/>
      <c r="D705" s="556"/>
      <c r="E705" s="518" t="s">
        <v>1824</v>
      </c>
      <c r="F705" s="552">
        <v>0.65</v>
      </c>
      <c r="G705" s="556" t="s">
        <v>1825</v>
      </c>
      <c r="H705" s="547"/>
    </row>
    <row r="706" spans="1:8" ht="23.25">
      <c r="A706" s="580"/>
      <c r="B706" s="580"/>
      <c r="C706" s="556"/>
      <c r="D706" s="556"/>
      <c r="E706" s="518" t="s">
        <v>1826</v>
      </c>
      <c r="F706" s="552"/>
      <c r="G706" s="556" t="s">
        <v>985</v>
      </c>
      <c r="H706" s="547"/>
    </row>
    <row r="707" spans="1:8" ht="23.25">
      <c r="A707" s="580"/>
      <c r="B707" s="580"/>
      <c r="C707" s="556"/>
      <c r="D707" s="556"/>
      <c r="E707" s="518" t="s">
        <v>1827</v>
      </c>
      <c r="F707" s="552">
        <v>0.9</v>
      </c>
      <c r="G707" s="556" t="s">
        <v>1329</v>
      </c>
      <c r="H707" s="547"/>
    </row>
    <row r="708" spans="1:8" ht="23.25">
      <c r="A708" s="580"/>
      <c r="B708" s="580"/>
      <c r="C708" s="556"/>
      <c r="D708" s="556"/>
      <c r="E708" s="518" t="s">
        <v>1828</v>
      </c>
      <c r="F708" s="552">
        <v>0.95</v>
      </c>
      <c r="G708" s="556" t="s">
        <v>1829</v>
      </c>
      <c r="H708" s="547"/>
    </row>
    <row r="709" spans="1:8" ht="23.25">
      <c r="A709" s="580"/>
      <c r="B709" s="580"/>
      <c r="C709" s="556"/>
      <c r="D709" s="556"/>
      <c r="E709" s="518"/>
      <c r="F709" s="522"/>
      <c r="G709" s="556"/>
      <c r="H709" s="547"/>
    </row>
    <row r="710" spans="1:8" ht="23.25">
      <c r="A710" s="580"/>
      <c r="B710" s="580"/>
      <c r="C710" s="556"/>
      <c r="D710" s="556"/>
      <c r="E710" s="580"/>
      <c r="F710" s="556"/>
      <c r="G710" s="556"/>
      <c r="H710" s="547"/>
    </row>
    <row r="711" spans="1:8" ht="23.25">
      <c r="A711" s="580"/>
      <c r="B711" s="580"/>
      <c r="C711" s="556"/>
      <c r="D711" s="556"/>
      <c r="E711" s="580"/>
      <c r="F711" s="556"/>
      <c r="G711" s="556"/>
      <c r="H711" s="547"/>
    </row>
    <row r="712" spans="1:8" ht="23.25">
      <c r="A712" s="580"/>
      <c r="B712" s="580"/>
      <c r="C712" s="556"/>
      <c r="D712" s="556"/>
      <c r="E712" s="580"/>
      <c r="F712" s="556"/>
      <c r="G712" s="556"/>
      <c r="H712" s="547"/>
    </row>
    <row r="713" spans="1:7" ht="29.25">
      <c r="A713" s="1567" t="s">
        <v>3277</v>
      </c>
      <c r="B713" s="1567"/>
      <c r="C713" s="1567"/>
      <c r="D713" s="1567"/>
      <c r="E713" s="1567"/>
      <c r="F713" s="1567"/>
      <c r="G713" s="1567"/>
    </row>
    <row r="714" spans="1:7" ht="29.25">
      <c r="A714" s="1622" t="s">
        <v>3278</v>
      </c>
      <c r="B714" s="1622"/>
      <c r="C714" s="1622"/>
      <c r="D714" s="1622"/>
      <c r="E714" s="1622"/>
      <c r="F714" s="1622"/>
      <c r="G714" s="1622"/>
    </row>
    <row r="715" spans="1:8" ht="46.5">
      <c r="A715" s="507" t="s">
        <v>2000</v>
      </c>
      <c r="B715" s="507" t="s">
        <v>3279</v>
      </c>
      <c r="C715" s="507" t="s">
        <v>3280</v>
      </c>
      <c r="D715" s="507" t="s">
        <v>3283</v>
      </c>
      <c r="E715" s="507" t="s">
        <v>3282</v>
      </c>
      <c r="F715" s="507" t="s">
        <v>3283</v>
      </c>
      <c r="G715" s="507" t="s">
        <v>2364</v>
      </c>
      <c r="H715" s="547"/>
    </row>
    <row r="716" spans="1:8" ht="23.25">
      <c r="A716" s="543" t="s">
        <v>470</v>
      </c>
      <c r="B716" s="645" t="s">
        <v>3248</v>
      </c>
      <c r="C716" s="545"/>
      <c r="D716" s="545"/>
      <c r="E716" s="543"/>
      <c r="F716" s="546"/>
      <c r="G716" s="546"/>
      <c r="H716" s="547"/>
    </row>
    <row r="717" spans="1:8" ht="23.25">
      <c r="A717" s="543" t="s">
        <v>471</v>
      </c>
      <c r="B717" s="645" t="s">
        <v>1830</v>
      </c>
      <c r="C717" s="546"/>
      <c r="D717" s="545"/>
      <c r="E717" s="543"/>
      <c r="F717" s="546"/>
      <c r="G717" s="546" t="s">
        <v>2549</v>
      </c>
      <c r="H717" s="547"/>
    </row>
    <row r="718" spans="1:8" ht="23.25">
      <c r="A718" s="543" t="s">
        <v>495</v>
      </c>
      <c r="B718" s="645" t="s">
        <v>1831</v>
      </c>
      <c r="C718" s="546"/>
      <c r="D718" s="546"/>
      <c r="E718" s="543"/>
      <c r="F718" s="545"/>
      <c r="G718" s="546"/>
      <c r="H718" s="547"/>
    </row>
    <row r="719" spans="1:8" ht="23.25">
      <c r="A719" s="580"/>
      <c r="B719" s="648"/>
      <c r="C719" s="556"/>
      <c r="D719" s="556"/>
      <c r="E719" s="580"/>
      <c r="F719" s="556"/>
      <c r="G719" s="556" t="s">
        <v>42</v>
      </c>
      <c r="H719" s="547"/>
    </row>
    <row r="720" spans="1:8" ht="46.5">
      <c r="A720" s="580"/>
      <c r="B720" s="580"/>
      <c r="C720" s="556"/>
      <c r="D720" s="556"/>
      <c r="E720" s="580"/>
      <c r="F720" s="630"/>
      <c r="G720" s="556" t="s">
        <v>1832</v>
      </c>
      <c r="H720" s="547"/>
    </row>
    <row r="721" spans="1:8" ht="23.25">
      <c r="A721" s="580"/>
      <c r="B721" s="580"/>
      <c r="C721" s="556"/>
      <c r="D721" s="556"/>
      <c r="E721" s="518"/>
      <c r="F721" s="552"/>
      <c r="G721" s="556"/>
      <c r="H721" s="547"/>
    </row>
    <row r="722" spans="1:8" ht="23.25">
      <c r="A722" s="580"/>
      <c r="B722" s="580"/>
      <c r="C722" s="556"/>
      <c r="D722" s="556"/>
      <c r="E722" s="518"/>
      <c r="F722" s="552"/>
      <c r="G722" s="556"/>
      <c r="H722" s="547"/>
    </row>
    <row r="723" spans="1:8" ht="23.25">
      <c r="A723" s="580"/>
      <c r="B723" s="580"/>
      <c r="C723" s="556"/>
      <c r="D723" s="556"/>
      <c r="E723" s="518"/>
      <c r="F723" s="552"/>
      <c r="G723" s="556"/>
      <c r="H723" s="547"/>
    </row>
    <row r="724" spans="1:8" ht="23.25">
      <c r="A724" s="580"/>
      <c r="B724" s="580"/>
      <c r="C724" s="556"/>
      <c r="D724" s="556"/>
      <c r="E724" s="518"/>
      <c r="F724" s="552"/>
      <c r="G724" s="556"/>
      <c r="H724" s="547"/>
    </row>
    <row r="725" spans="1:8" ht="23.25">
      <c r="A725" s="580"/>
      <c r="B725" s="580"/>
      <c r="C725" s="556"/>
      <c r="D725" s="556"/>
      <c r="E725" s="518"/>
      <c r="F725" s="552"/>
      <c r="G725" s="556"/>
      <c r="H725" s="547"/>
    </row>
    <row r="726" spans="1:8" ht="30" customHeight="1">
      <c r="A726" s="543" t="s">
        <v>470</v>
      </c>
      <c r="B726" s="543" t="s">
        <v>3259</v>
      </c>
      <c r="C726" s="654" t="s">
        <v>1833</v>
      </c>
      <c r="D726" s="546" t="s">
        <v>1834</v>
      </c>
      <c r="E726" s="543"/>
      <c r="F726" s="589"/>
      <c r="G726" s="546" t="s">
        <v>3261</v>
      </c>
      <c r="H726" s="547"/>
    </row>
    <row r="727" spans="1:8" ht="24.75" customHeight="1">
      <c r="A727" s="543" t="s">
        <v>471</v>
      </c>
      <c r="B727" s="543"/>
      <c r="C727" s="546"/>
      <c r="D727" s="546"/>
      <c r="E727" s="543"/>
      <c r="F727" s="545"/>
      <c r="G727" s="546"/>
      <c r="H727" s="547"/>
    </row>
    <row r="728" spans="1:8" ht="24.75" customHeight="1">
      <c r="A728" s="543" t="s">
        <v>495</v>
      </c>
      <c r="B728" s="543"/>
      <c r="C728" s="546"/>
      <c r="D728" s="546"/>
      <c r="E728" s="543"/>
      <c r="F728" s="545"/>
      <c r="G728" s="546"/>
      <c r="H728" s="547"/>
    </row>
    <row r="729" spans="1:8" ht="23.25">
      <c r="A729" s="580"/>
      <c r="B729" s="580"/>
      <c r="C729" s="556"/>
      <c r="D729" s="556"/>
      <c r="E729" s="643" t="s">
        <v>1835</v>
      </c>
      <c r="F729" s="602" t="s">
        <v>1852</v>
      </c>
      <c r="G729" s="603" t="s">
        <v>1836</v>
      </c>
      <c r="H729" s="547"/>
    </row>
    <row r="730" spans="1:7" ht="46.5">
      <c r="A730" s="580"/>
      <c r="B730" s="580"/>
      <c r="C730" s="556"/>
      <c r="D730" s="556"/>
      <c r="E730" s="643"/>
      <c r="F730" s="602"/>
      <c r="G730" s="603" t="s">
        <v>385</v>
      </c>
    </row>
    <row r="731" spans="1:8" ht="23.25">
      <c r="A731" s="580"/>
      <c r="B731" s="580"/>
      <c r="C731" s="556"/>
      <c r="D731" s="556"/>
      <c r="E731" s="643" t="s">
        <v>1837</v>
      </c>
      <c r="F731" s="602" t="s">
        <v>1852</v>
      </c>
      <c r="G731" s="603" t="s">
        <v>1838</v>
      </c>
      <c r="H731" s="547"/>
    </row>
    <row r="732" spans="1:8" ht="23.25">
      <c r="A732" s="580"/>
      <c r="B732" s="580"/>
      <c r="C732" s="556"/>
      <c r="D732" s="556"/>
      <c r="E732" s="643" t="s">
        <v>1839</v>
      </c>
      <c r="F732" s="602"/>
      <c r="G732" s="655" t="s">
        <v>385</v>
      </c>
      <c r="H732" s="547"/>
    </row>
    <row r="733" spans="1:8" ht="23.25">
      <c r="A733" s="580"/>
      <c r="B733" s="580"/>
      <c r="C733" s="556"/>
      <c r="D733" s="556"/>
      <c r="E733" s="643" t="s">
        <v>1840</v>
      </c>
      <c r="F733" s="602" t="s">
        <v>1852</v>
      </c>
      <c r="G733" s="603" t="s">
        <v>1841</v>
      </c>
      <c r="H733" s="547"/>
    </row>
    <row r="734" spans="1:8" ht="23.25">
      <c r="A734" s="580"/>
      <c r="B734" s="580"/>
      <c r="C734" s="556"/>
      <c r="D734" s="556"/>
      <c r="E734" s="643" t="s">
        <v>1010</v>
      </c>
      <c r="F734" s="602"/>
      <c r="G734" s="655" t="s">
        <v>385</v>
      </c>
      <c r="H734" s="547"/>
    </row>
    <row r="735" spans="1:8" ht="23.25">
      <c r="A735" s="580"/>
      <c r="B735" s="580"/>
      <c r="C735" s="556"/>
      <c r="D735" s="556"/>
      <c r="E735" s="547"/>
      <c r="F735" s="508"/>
      <c r="G735" s="556"/>
      <c r="H735" s="547"/>
    </row>
    <row r="736" spans="1:7" ht="29.25">
      <c r="A736" s="1567" t="s">
        <v>3277</v>
      </c>
      <c r="B736" s="1567"/>
      <c r="C736" s="1567"/>
      <c r="D736" s="1567"/>
      <c r="E736" s="1567"/>
      <c r="F736" s="1567"/>
      <c r="G736" s="1567"/>
    </row>
    <row r="737" spans="1:7" ht="29.25">
      <c r="A737" s="1622" t="s">
        <v>3278</v>
      </c>
      <c r="B737" s="1622"/>
      <c r="C737" s="1622"/>
      <c r="D737" s="1622"/>
      <c r="E737" s="1622"/>
      <c r="F737" s="1622"/>
      <c r="G737" s="1622"/>
    </row>
    <row r="738" spans="1:8" ht="39.75" customHeight="1">
      <c r="A738" s="507" t="s">
        <v>2000</v>
      </c>
      <c r="B738" s="507" t="s">
        <v>3279</v>
      </c>
      <c r="C738" s="507" t="s">
        <v>3280</v>
      </c>
      <c r="D738" s="507" t="s">
        <v>3283</v>
      </c>
      <c r="E738" s="507" t="s">
        <v>3282</v>
      </c>
      <c r="F738" s="507" t="s">
        <v>3283</v>
      </c>
      <c r="G738" s="507" t="s">
        <v>2364</v>
      </c>
      <c r="H738" s="547"/>
    </row>
    <row r="739" spans="1:8" ht="23.25">
      <c r="A739" s="543" t="s">
        <v>1011</v>
      </c>
      <c r="B739" s="645" t="s">
        <v>1012</v>
      </c>
      <c r="C739" s="545">
        <v>0.817</v>
      </c>
      <c r="D739" s="545">
        <v>0.82</v>
      </c>
      <c r="E739" s="543"/>
      <c r="F739" s="545"/>
      <c r="G739" s="546" t="s">
        <v>3268</v>
      </c>
      <c r="H739" s="547"/>
    </row>
    <row r="740" spans="1:8" ht="23.25">
      <c r="A740" s="543" t="s">
        <v>1013</v>
      </c>
      <c r="B740" s="645" t="s">
        <v>1014</v>
      </c>
      <c r="C740" s="546"/>
      <c r="D740" s="545"/>
      <c r="E740" s="543"/>
      <c r="F740" s="546"/>
      <c r="G740" s="546"/>
      <c r="H740" s="547"/>
    </row>
    <row r="741" spans="1:8" ht="63">
      <c r="A741" s="580"/>
      <c r="B741" s="648"/>
      <c r="C741" s="556"/>
      <c r="D741" s="556"/>
      <c r="E741" s="518" t="s">
        <v>1015</v>
      </c>
      <c r="F741" s="552">
        <v>0.8</v>
      </c>
      <c r="G741" s="609" t="s">
        <v>1016</v>
      </c>
      <c r="H741" s="547"/>
    </row>
    <row r="742" spans="1:8" ht="63">
      <c r="A742" s="580"/>
      <c r="B742" s="580"/>
      <c r="C742" s="556"/>
      <c r="D742" s="556"/>
      <c r="E742" s="518" t="s">
        <v>1017</v>
      </c>
      <c r="F742" s="552">
        <v>0.8</v>
      </c>
      <c r="G742" s="609" t="s">
        <v>1018</v>
      </c>
      <c r="H742" s="547"/>
    </row>
    <row r="743" spans="1:8" ht="63">
      <c r="A743" s="580"/>
      <c r="B743" s="580"/>
      <c r="C743" s="556"/>
      <c r="D743" s="556"/>
      <c r="E743" s="518" t="s">
        <v>1019</v>
      </c>
      <c r="F743" s="552">
        <v>0.8</v>
      </c>
      <c r="G743" s="609" t="s">
        <v>1020</v>
      </c>
      <c r="H743" s="547"/>
    </row>
    <row r="744" spans="1:8" ht="63">
      <c r="A744" s="580"/>
      <c r="B744" s="580"/>
      <c r="C744" s="556"/>
      <c r="D744" s="556"/>
      <c r="E744" s="518" t="s">
        <v>1021</v>
      </c>
      <c r="F744" s="552">
        <v>0.8</v>
      </c>
      <c r="G744" s="609" t="s">
        <v>1022</v>
      </c>
      <c r="H744" s="547"/>
    </row>
    <row r="745" spans="1:8" ht="63">
      <c r="A745" s="580"/>
      <c r="B745" s="580"/>
      <c r="C745" s="556"/>
      <c r="D745" s="556"/>
      <c r="E745" s="518" t="s">
        <v>1023</v>
      </c>
      <c r="F745" s="552">
        <v>0.8</v>
      </c>
      <c r="G745" s="609" t="s">
        <v>1024</v>
      </c>
      <c r="H745" s="547"/>
    </row>
    <row r="746" spans="1:8" ht="46.5">
      <c r="A746" s="543" t="s">
        <v>1011</v>
      </c>
      <c r="B746" s="645" t="s">
        <v>1025</v>
      </c>
      <c r="C746" s="546" t="s">
        <v>1627</v>
      </c>
      <c r="D746" s="545">
        <v>0.4</v>
      </c>
      <c r="E746" s="543"/>
      <c r="F746" s="545"/>
      <c r="G746" s="546" t="s">
        <v>3270</v>
      </c>
      <c r="H746" s="547"/>
    </row>
    <row r="747" spans="1:8" ht="27" customHeight="1">
      <c r="A747" s="543" t="s">
        <v>1013</v>
      </c>
      <c r="B747" s="645" t="s">
        <v>1643</v>
      </c>
      <c r="C747" s="546"/>
      <c r="D747" s="546"/>
      <c r="E747" s="543"/>
      <c r="F747" s="545"/>
      <c r="G747" s="546"/>
      <c r="H747" s="547"/>
    </row>
    <row r="748" spans="1:8" ht="23.25">
      <c r="A748" s="543"/>
      <c r="B748" s="645" t="s">
        <v>1644</v>
      </c>
      <c r="C748" s="608"/>
      <c r="D748" s="608"/>
      <c r="E748" s="548" t="s">
        <v>1645</v>
      </c>
      <c r="F748" s="552">
        <v>1</v>
      </c>
      <c r="G748" s="556" t="s">
        <v>3270</v>
      </c>
      <c r="H748" s="547"/>
    </row>
    <row r="749" spans="1:8" ht="23.25">
      <c r="A749" s="543"/>
      <c r="B749" s="645" t="s">
        <v>1646</v>
      </c>
      <c r="C749" s="608"/>
      <c r="D749" s="608"/>
      <c r="E749" s="548" t="s">
        <v>1647</v>
      </c>
      <c r="F749" s="552"/>
      <c r="G749" s="556"/>
      <c r="H749" s="547"/>
    </row>
    <row r="750" spans="1:8" ht="23.25">
      <c r="A750" s="580"/>
      <c r="B750" s="580"/>
      <c r="C750" s="556"/>
      <c r="D750" s="556"/>
      <c r="E750" s="518" t="s">
        <v>1648</v>
      </c>
      <c r="F750" s="552">
        <v>0.8</v>
      </c>
      <c r="G750" s="556" t="s">
        <v>3270</v>
      </c>
      <c r="H750" s="547"/>
    </row>
    <row r="751" spans="1:8" ht="23.25">
      <c r="A751" s="580"/>
      <c r="B751" s="580"/>
      <c r="C751" s="556"/>
      <c r="D751" s="556"/>
      <c r="E751" s="518" t="s">
        <v>1649</v>
      </c>
      <c r="F751" s="522"/>
      <c r="G751" s="556"/>
      <c r="H751" s="547"/>
    </row>
    <row r="752" spans="1:8" ht="23.25">
      <c r="A752" s="580"/>
      <c r="B752" s="580"/>
      <c r="C752" s="556"/>
      <c r="D752" s="556"/>
      <c r="E752" s="518"/>
      <c r="F752" s="552"/>
      <c r="G752" s="556"/>
      <c r="H752" s="547"/>
    </row>
    <row r="753" spans="1:8" ht="23.25">
      <c r="A753" s="580"/>
      <c r="B753" s="580"/>
      <c r="C753" s="556"/>
      <c r="D753" s="556"/>
      <c r="E753" s="518"/>
      <c r="F753" s="552"/>
      <c r="G753" s="556"/>
      <c r="H753" s="547"/>
    </row>
    <row r="754" spans="1:8" ht="23.25">
      <c r="A754" s="580"/>
      <c r="B754" s="580"/>
      <c r="C754" s="556"/>
      <c r="D754" s="556"/>
      <c r="E754" s="547"/>
      <c r="F754" s="508"/>
      <c r="G754" s="508"/>
      <c r="H754" s="547"/>
    </row>
    <row r="755" spans="1:7" ht="29.25">
      <c r="A755" s="1567" t="s">
        <v>3277</v>
      </c>
      <c r="B755" s="1567"/>
      <c r="C755" s="1567"/>
      <c r="D755" s="1567"/>
      <c r="E755" s="1567"/>
      <c r="F755" s="1567"/>
      <c r="G755" s="1567"/>
    </row>
    <row r="756" spans="1:7" ht="29.25">
      <c r="A756" s="1622" t="s">
        <v>3278</v>
      </c>
      <c r="B756" s="1622"/>
      <c r="C756" s="1622"/>
      <c r="D756" s="1622"/>
      <c r="E756" s="1622"/>
      <c r="F756" s="1622"/>
      <c r="G756" s="1622"/>
    </row>
    <row r="757" spans="1:8" ht="46.5">
      <c r="A757" s="507" t="s">
        <v>2000</v>
      </c>
      <c r="B757" s="507" t="s">
        <v>3279</v>
      </c>
      <c r="C757" s="507" t="s">
        <v>3280</v>
      </c>
      <c r="D757" s="507" t="s">
        <v>3283</v>
      </c>
      <c r="E757" s="507" t="s">
        <v>3282</v>
      </c>
      <c r="F757" s="507" t="s">
        <v>3283</v>
      </c>
      <c r="G757" s="507" t="s">
        <v>2364</v>
      </c>
      <c r="H757" s="547"/>
    </row>
    <row r="758" spans="1:8" ht="46.5">
      <c r="A758" s="645" t="s">
        <v>1650</v>
      </c>
      <c r="B758" s="645" t="s">
        <v>1651</v>
      </c>
      <c r="C758" s="546">
        <v>2.72</v>
      </c>
      <c r="D758" s="546">
        <v>3.25</v>
      </c>
      <c r="E758" s="546"/>
      <c r="F758" s="546"/>
      <c r="G758" s="546" t="s">
        <v>3243</v>
      </c>
      <c r="H758" s="547"/>
    </row>
    <row r="759" spans="1:8" ht="23.25">
      <c r="A759" s="645" t="s">
        <v>1652</v>
      </c>
      <c r="B759" s="645" t="s">
        <v>1653</v>
      </c>
      <c r="C759" s="546"/>
      <c r="D759" s="545"/>
      <c r="E759" s="546"/>
      <c r="F759" s="546"/>
      <c r="G759" s="589"/>
      <c r="H759" s="547"/>
    </row>
    <row r="760" spans="1:8" ht="23.25">
      <c r="A760" s="645"/>
      <c r="B760" s="645" t="s">
        <v>1654</v>
      </c>
      <c r="C760" s="656"/>
      <c r="D760" s="546"/>
      <c r="E760" s="546"/>
      <c r="F760" s="545"/>
      <c r="G760" s="589"/>
      <c r="H760" s="547"/>
    </row>
    <row r="761" spans="1:8" ht="46.5">
      <c r="A761" s="580"/>
      <c r="B761" s="648"/>
      <c r="C761" s="556"/>
      <c r="D761" s="556"/>
      <c r="E761" s="518" t="s">
        <v>1655</v>
      </c>
      <c r="F761" s="552">
        <v>1</v>
      </c>
      <c r="G761" s="556" t="s">
        <v>3243</v>
      </c>
      <c r="H761" s="547"/>
    </row>
    <row r="762" spans="1:8" ht="69.75">
      <c r="A762" s="580"/>
      <c r="B762" s="580"/>
      <c r="C762" s="556"/>
      <c r="D762" s="556"/>
      <c r="E762" s="518" t="s">
        <v>1656</v>
      </c>
      <c r="F762" s="552"/>
      <c r="G762" s="556" t="s">
        <v>1657</v>
      </c>
      <c r="H762" s="547"/>
    </row>
    <row r="763" spans="1:8" ht="46.5">
      <c r="A763" s="580"/>
      <c r="B763" s="580"/>
      <c r="C763" s="556"/>
      <c r="D763" s="556"/>
      <c r="E763" s="518" t="s">
        <v>1658</v>
      </c>
      <c r="F763" s="552">
        <v>1</v>
      </c>
      <c r="G763" s="556" t="s">
        <v>3243</v>
      </c>
      <c r="H763" s="547"/>
    </row>
    <row r="764" spans="1:8" ht="69.75">
      <c r="A764" s="580"/>
      <c r="B764" s="580"/>
      <c r="C764" s="556"/>
      <c r="D764" s="556"/>
      <c r="E764" s="518" t="s">
        <v>1659</v>
      </c>
      <c r="F764" s="522"/>
      <c r="G764" s="556" t="s">
        <v>1657</v>
      </c>
      <c r="H764" s="547"/>
    </row>
    <row r="765" spans="1:8" ht="23.25">
      <c r="A765" s="580"/>
      <c r="B765" s="580"/>
      <c r="C765" s="556"/>
      <c r="D765" s="556"/>
      <c r="E765" s="518" t="s">
        <v>1660</v>
      </c>
      <c r="F765" s="522"/>
      <c r="G765" s="556"/>
      <c r="H765" s="547"/>
    </row>
    <row r="766" spans="1:8" ht="46.5">
      <c r="A766" s="580"/>
      <c r="B766" s="580"/>
      <c r="C766" s="556"/>
      <c r="D766" s="556"/>
      <c r="E766" s="518" t="s">
        <v>1661</v>
      </c>
      <c r="F766" s="552">
        <v>0.8</v>
      </c>
      <c r="G766" s="556" t="s">
        <v>3243</v>
      </c>
      <c r="H766" s="547"/>
    </row>
    <row r="767" spans="1:8" ht="46.5">
      <c r="A767" s="580"/>
      <c r="B767" s="580"/>
      <c r="C767" s="556"/>
      <c r="D767" s="556"/>
      <c r="E767" s="518" t="s">
        <v>1662</v>
      </c>
      <c r="F767" s="522"/>
      <c r="G767" s="556" t="s">
        <v>385</v>
      </c>
      <c r="H767" s="547"/>
    </row>
    <row r="768" spans="1:8" ht="46.5">
      <c r="A768" s="580"/>
      <c r="B768" s="580"/>
      <c r="C768" s="556"/>
      <c r="D768" s="556"/>
      <c r="E768" s="518" t="s">
        <v>1663</v>
      </c>
      <c r="F768" s="552">
        <v>0.8</v>
      </c>
      <c r="G768" s="556" t="s">
        <v>3243</v>
      </c>
      <c r="H768" s="547"/>
    </row>
    <row r="769" spans="1:8" ht="23.25">
      <c r="A769" s="580"/>
      <c r="B769" s="580"/>
      <c r="C769" s="556"/>
      <c r="D769" s="556"/>
      <c r="E769" s="518" t="s">
        <v>78</v>
      </c>
      <c r="F769" s="522"/>
      <c r="G769" s="556" t="s">
        <v>79</v>
      </c>
      <c r="H769" s="547"/>
    </row>
    <row r="770" spans="1:8" ht="23.25">
      <c r="A770" s="580"/>
      <c r="B770" s="580"/>
      <c r="C770" s="556"/>
      <c r="D770" s="556"/>
      <c r="E770" s="518" t="s">
        <v>80</v>
      </c>
      <c r="F770" s="522"/>
      <c r="G770" s="556"/>
      <c r="H770" s="547"/>
    </row>
    <row r="771" spans="1:8" ht="46.5">
      <c r="A771" s="580"/>
      <c r="B771" s="580"/>
      <c r="C771" s="556"/>
      <c r="D771" s="556"/>
      <c r="E771" s="518" t="s">
        <v>81</v>
      </c>
      <c r="F771" s="552">
        <v>0.9</v>
      </c>
      <c r="G771" s="556" t="s">
        <v>3243</v>
      </c>
      <c r="H771" s="547"/>
    </row>
    <row r="772" spans="1:8" ht="23.25">
      <c r="A772" s="580"/>
      <c r="B772" s="580"/>
      <c r="C772" s="556"/>
      <c r="D772" s="556"/>
      <c r="E772" s="518" t="s">
        <v>82</v>
      </c>
      <c r="F772" s="522"/>
      <c r="G772" s="556" t="s">
        <v>79</v>
      </c>
      <c r="H772" s="547"/>
    </row>
    <row r="773" spans="1:8" ht="23.25">
      <c r="A773" s="580"/>
      <c r="B773" s="580"/>
      <c r="C773" s="556"/>
      <c r="D773" s="556"/>
      <c r="E773" s="518" t="s">
        <v>1694</v>
      </c>
      <c r="F773" s="522"/>
      <c r="G773" s="556"/>
      <c r="H773" s="547"/>
    </row>
    <row r="774" spans="1:8" ht="23.25">
      <c r="A774" s="580"/>
      <c r="B774" s="580"/>
      <c r="C774" s="556"/>
      <c r="D774" s="556"/>
      <c r="E774" s="580"/>
      <c r="F774" s="556"/>
      <c r="G774" s="556"/>
      <c r="H774" s="547"/>
    </row>
    <row r="775" spans="1:8" ht="23.25">
      <c r="A775" s="580"/>
      <c r="B775" s="580"/>
      <c r="C775" s="556"/>
      <c r="D775" s="556"/>
      <c r="E775" s="580"/>
      <c r="F775" s="556"/>
      <c r="G775" s="556"/>
      <c r="H775" s="547"/>
    </row>
    <row r="776" spans="1:8" ht="23.25">
      <c r="A776" s="580"/>
      <c r="B776" s="580"/>
      <c r="C776" s="556"/>
      <c r="D776" s="556"/>
      <c r="E776" s="580"/>
      <c r="F776" s="556"/>
      <c r="G776" s="556"/>
      <c r="H776" s="547"/>
    </row>
    <row r="777" spans="1:8" ht="23.25">
      <c r="A777" s="580"/>
      <c r="B777" s="580"/>
      <c r="C777" s="556"/>
      <c r="D777" s="556"/>
      <c r="E777" s="580"/>
      <c r="F777" s="556"/>
      <c r="G777" s="556"/>
      <c r="H777" s="547"/>
    </row>
    <row r="778" spans="1:7" ht="29.25">
      <c r="A778" s="1567" t="s">
        <v>3277</v>
      </c>
      <c r="B778" s="1567"/>
      <c r="C778" s="1567"/>
      <c r="D778" s="1567"/>
      <c r="E778" s="1567"/>
      <c r="F778" s="1567"/>
      <c r="G778" s="1567"/>
    </row>
    <row r="779" spans="1:7" ht="29.25">
      <c r="A779" s="1622" t="s">
        <v>3278</v>
      </c>
      <c r="B779" s="1622"/>
      <c r="C779" s="1622"/>
      <c r="D779" s="1622"/>
      <c r="E779" s="1622"/>
      <c r="F779" s="1622"/>
      <c r="G779" s="1622"/>
    </row>
    <row r="780" spans="1:8" ht="46.5">
      <c r="A780" s="507" t="s">
        <v>2000</v>
      </c>
      <c r="B780" s="507" t="s">
        <v>3279</v>
      </c>
      <c r="C780" s="507" t="s">
        <v>3280</v>
      </c>
      <c r="D780" s="507" t="s">
        <v>3283</v>
      </c>
      <c r="E780" s="507" t="s">
        <v>3282</v>
      </c>
      <c r="F780" s="507" t="s">
        <v>3283</v>
      </c>
      <c r="G780" s="507" t="s">
        <v>2364</v>
      </c>
      <c r="H780" s="547"/>
    </row>
    <row r="781" spans="1:8" ht="46.5">
      <c r="A781" s="543" t="s">
        <v>1695</v>
      </c>
      <c r="B781" s="645" t="s">
        <v>1696</v>
      </c>
      <c r="C781" s="545">
        <v>0.72</v>
      </c>
      <c r="D781" s="545">
        <v>0.9</v>
      </c>
      <c r="E781" s="543"/>
      <c r="F781" s="545"/>
      <c r="G781" s="546" t="s">
        <v>3243</v>
      </c>
      <c r="H781" s="547"/>
    </row>
    <row r="782" spans="1:8" ht="23.25">
      <c r="A782" s="543" t="s">
        <v>1697</v>
      </c>
      <c r="B782" s="645" t="s">
        <v>1698</v>
      </c>
      <c r="C782" s="546"/>
      <c r="D782" s="545"/>
      <c r="E782" s="543"/>
      <c r="F782" s="546"/>
      <c r="G782" s="546"/>
      <c r="H782" s="547"/>
    </row>
    <row r="783" spans="1:8" ht="23.25">
      <c r="A783" s="543" t="s">
        <v>650</v>
      </c>
      <c r="B783" s="645" t="s">
        <v>1699</v>
      </c>
      <c r="C783" s="546"/>
      <c r="D783" s="546"/>
      <c r="E783" s="543"/>
      <c r="F783" s="545"/>
      <c r="G783" s="546"/>
      <c r="H783" s="547"/>
    </row>
    <row r="784" spans="1:8" ht="46.5">
      <c r="A784" s="580"/>
      <c r="B784" s="648"/>
      <c r="C784" s="556"/>
      <c r="D784" s="556"/>
      <c r="E784" s="553" t="s">
        <v>1700</v>
      </c>
      <c r="F784" s="555">
        <v>0.9</v>
      </c>
      <c r="G784" s="554" t="s">
        <v>3243</v>
      </c>
      <c r="H784" s="567" t="s">
        <v>1175</v>
      </c>
    </row>
    <row r="785" spans="1:8" ht="46.5">
      <c r="A785" s="580"/>
      <c r="B785" s="580"/>
      <c r="C785" s="556"/>
      <c r="D785" s="556"/>
      <c r="E785" s="553" t="s">
        <v>1701</v>
      </c>
      <c r="F785" s="555"/>
      <c r="G785" s="554" t="s">
        <v>385</v>
      </c>
      <c r="H785" s="567"/>
    </row>
    <row r="786" spans="1:8" ht="23.25">
      <c r="A786" s="580"/>
      <c r="B786" s="580"/>
      <c r="C786" s="556"/>
      <c r="D786" s="556"/>
      <c r="E786" s="657" t="s">
        <v>1702</v>
      </c>
      <c r="F786" s="554"/>
      <c r="G786" s="554"/>
      <c r="H786" s="567"/>
    </row>
    <row r="787" spans="1:8" ht="23.25">
      <c r="A787" s="580"/>
      <c r="B787" s="580"/>
      <c r="C787" s="556"/>
      <c r="D787" s="556"/>
      <c r="E787" s="518"/>
      <c r="F787" s="552"/>
      <c r="G787" s="556"/>
      <c r="H787" s="547"/>
    </row>
    <row r="788" spans="1:8" ht="46.5">
      <c r="A788" s="543" t="s">
        <v>1695</v>
      </c>
      <c r="B788" s="645" t="s">
        <v>1703</v>
      </c>
      <c r="C788" s="546" t="s">
        <v>1627</v>
      </c>
      <c r="D788" s="545">
        <v>0.5</v>
      </c>
      <c r="E788" s="543"/>
      <c r="F788" s="545"/>
      <c r="G788" s="546" t="s">
        <v>3243</v>
      </c>
      <c r="H788" s="547"/>
    </row>
    <row r="789" spans="1:8" ht="23.25">
      <c r="A789" s="543" t="s">
        <v>1697</v>
      </c>
      <c r="B789" s="645" t="s">
        <v>1704</v>
      </c>
      <c r="C789" s="546"/>
      <c r="D789" s="546"/>
      <c r="E789" s="543"/>
      <c r="F789" s="545"/>
      <c r="G789" s="546"/>
      <c r="H789" s="547"/>
    </row>
    <row r="790" spans="1:8" ht="23.25">
      <c r="A790" s="543" t="s">
        <v>650</v>
      </c>
      <c r="B790" s="645"/>
      <c r="C790" s="546"/>
      <c r="D790" s="546"/>
      <c r="E790" s="543"/>
      <c r="F790" s="545"/>
      <c r="G790" s="546"/>
      <c r="H790" s="547"/>
    </row>
    <row r="791" spans="1:8" ht="46.5">
      <c r="A791" s="580"/>
      <c r="B791" s="580"/>
      <c r="C791" s="556"/>
      <c r="D791" s="556"/>
      <c r="E791" s="553" t="s">
        <v>1705</v>
      </c>
      <c r="F791" s="555">
        <v>0.9</v>
      </c>
      <c r="G791" s="554" t="s">
        <v>3243</v>
      </c>
      <c r="H791" s="567" t="s">
        <v>1175</v>
      </c>
    </row>
    <row r="792" spans="1:8" ht="46.5">
      <c r="A792" s="580"/>
      <c r="B792" s="580"/>
      <c r="C792" s="556"/>
      <c r="D792" s="556"/>
      <c r="E792" s="553" t="s">
        <v>1706</v>
      </c>
      <c r="F792" s="554"/>
      <c r="G792" s="554" t="s">
        <v>385</v>
      </c>
      <c r="H792" s="567"/>
    </row>
    <row r="793" spans="1:8" ht="23.25">
      <c r="A793" s="580"/>
      <c r="B793" s="580"/>
      <c r="C793" s="556"/>
      <c r="D793" s="556"/>
      <c r="E793" s="553" t="s">
        <v>1707</v>
      </c>
      <c r="F793" s="554"/>
      <c r="G793" s="554"/>
      <c r="H793" s="567"/>
    </row>
    <row r="794" spans="1:8" ht="23.25">
      <c r="A794" s="580"/>
      <c r="B794" s="580"/>
      <c r="C794" s="556"/>
      <c r="D794" s="556"/>
      <c r="E794" s="553" t="s">
        <v>1708</v>
      </c>
      <c r="F794" s="554"/>
      <c r="G794" s="554"/>
      <c r="H794" s="567"/>
    </row>
    <row r="795" spans="1:8" ht="23.25">
      <c r="A795" s="580"/>
      <c r="B795" s="580"/>
      <c r="C795" s="556"/>
      <c r="D795" s="556"/>
      <c r="E795" s="518"/>
      <c r="F795" s="552"/>
      <c r="G795" s="556"/>
      <c r="H795" s="547"/>
    </row>
    <row r="796" spans="1:8" ht="23.25">
      <c r="A796" s="580"/>
      <c r="B796" s="580"/>
      <c r="C796" s="556"/>
      <c r="D796" s="556"/>
      <c r="E796" s="518"/>
      <c r="F796" s="522"/>
      <c r="G796" s="556"/>
      <c r="H796" s="547"/>
    </row>
    <row r="797" spans="1:8" ht="23.25">
      <c r="A797" s="580"/>
      <c r="B797" s="580"/>
      <c r="C797" s="556"/>
      <c r="D797" s="556"/>
      <c r="E797" s="518"/>
      <c r="F797" s="522"/>
      <c r="G797" s="556"/>
      <c r="H797" s="547"/>
    </row>
    <row r="798" spans="1:8" ht="23.25">
      <c r="A798" s="580"/>
      <c r="B798" s="580"/>
      <c r="C798" s="556"/>
      <c r="D798" s="556"/>
      <c r="E798" s="580"/>
      <c r="F798" s="556"/>
      <c r="G798" s="556"/>
      <c r="H798" s="547"/>
    </row>
    <row r="799" spans="1:8" ht="23.25">
      <c r="A799" s="580"/>
      <c r="B799" s="580"/>
      <c r="C799" s="556"/>
      <c r="D799" s="556"/>
      <c r="E799" s="580"/>
      <c r="F799" s="556"/>
      <c r="G799" s="556"/>
      <c r="H799" s="547"/>
    </row>
  </sheetData>
  <sheetProtection/>
  <mergeCells count="71">
    <mergeCell ref="A756:G756"/>
    <mergeCell ref="A778:G778"/>
    <mergeCell ref="A779:G779"/>
    <mergeCell ref="A714:G714"/>
    <mergeCell ref="A736:G736"/>
    <mergeCell ref="A737:G737"/>
    <mergeCell ref="A755:G755"/>
    <mergeCell ref="A690:G690"/>
    <mergeCell ref="A691:G691"/>
    <mergeCell ref="G696:G701"/>
    <mergeCell ref="A713:G713"/>
    <mergeCell ref="A644:G644"/>
    <mergeCell ref="A645:G645"/>
    <mergeCell ref="A667:G667"/>
    <mergeCell ref="A668:G668"/>
    <mergeCell ref="A598:G598"/>
    <mergeCell ref="A599:G599"/>
    <mergeCell ref="A621:G621"/>
    <mergeCell ref="A622:G622"/>
    <mergeCell ref="A552:G552"/>
    <mergeCell ref="A553:G553"/>
    <mergeCell ref="A575:G575"/>
    <mergeCell ref="A576:G576"/>
    <mergeCell ref="A506:G506"/>
    <mergeCell ref="A507:G507"/>
    <mergeCell ref="A529:G529"/>
    <mergeCell ref="A530:G530"/>
    <mergeCell ref="A460:G460"/>
    <mergeCell ref="A461:G461"/>
    <mergeCell ref="A483:G483"/>
    <mergeCell ref="A484:G484"/>
    <mergeCell ref="A414:G414"/>
    <mergeCell ref="A415:G415"/>
    <mergeCell ref="A437:G437"/>
    <mergeCell ref="A438:G438"/>
    <mergeCell ref="A368:G368"/>
    <mergeCell ref="A369:G369"/>
    <mergeCell ref="A391:G391"/>
    <mergeCell ref="A392:G392"/>
    <mergeCell ref="A322:G322"/>
    <mergeCell ref="A323:G323"/>
    <mergeCell ref="A345:G345"/>
    <mergeCell ref="A346:G346"/>
    <mergeCell ref="A276:G276"/>
    <mergeCell ref="A277:G277"/>
    <mergeCell ref="A299:G299"/>
    <mergeCell ref="A300:G300"/>
    <mergeCell ref="A230:G230"/>
    <mergeCell ref="A231:G231"/>
    <mergeCell ref="A253:G253"/>
    <mergeCell ref="A254:G254"/>
    <mergeCell ref="A184:G184"/>
    <mergeCell ref="A185:G185"/>
    <mergeCell ref="A207:G207"/>
    <mergeCell ref="A208:G208"/>
    <mergeCell ref="A138:G138"/>
    <mergeCell ref="A139:G139"/>
    <mergeCell ref="A161:G161"/>
    <mergeCell ref="A162:G162"/>
    <mergeCell ref="A92:G92"/>
    <mergeCell ref="A93:G93"/>
    <mergeCell ref="A115:G115"/>
    <mergeCell ref="A116:G116"/>
    <mergeCell ref="A46:G46"/>
    <mergeCell ref="A47:G47"/>
    <mergeCell ref="A69:G69"/>
    <mergeCell ref="A70:G70"/>
    <mergeCell ref="A1:G1"/>
    <mergeCell ref="A2:G2"/>
    <mergeCell ref="A24:G24"/>
    <mergeCell ref="A25:G2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76">
      <selection activeCell="C85" sqref="C85"/>
    </sheetView>
  </sheetViews>
  <sheetFormatPr defaultColWidth="9.140625" defaultRowHeight="12.75"/>
  <cols>
    <col min="1" max="1" width="26.28125" style="0" customWidth="1"/>
    <col min="2" max="2" width="27.7109375" style="540" customWidth="1"/>
    <col min="3" max="3" width="40.00390625" style="0" customWidth="1"/>
    <col min="4" max="4" width="7.421875" style="0" customWidth="1"/>
    <col min="5" max="5" width="9.7109375" style="0" customWidth="1"/>
    <col min="6" max="6" width="7.57421875" style="0" customWidth="1"/>
    <col min="7" max="7" width="8.140625" style="0" customWidth="1"/>
    <col min="8" max="8" width="8.28125" style="0" customWidth="1"/>
    <col min="9" max="9" width="13.8515625" style="541" customWidth="1"/>
  </cols>
  <sheetData>
    <row r="1" spans="1:9" ht="26.25">
      <c r="A1" s="1566" t="s">
        <v>1060</v>
      </c>
      <c r="B1" s="1566"/>
      <c r="C1" s="1566"/>
      <c r="D1" s="1566"/>
      <c r="E1" s="1566"/>
      <c r="F1" s="1566"/>
      <c r="G1" s="1566"/>
      <c r="H1" s="1566"/>
      <c r="I1" s="1566"/>
    </row>
    <row r="2" spans="1:9" ht="24.75" customHeight="1">
      <c r="A2" s="1723" t="s">
        <v>376</v>
      </c>
      <c r="B2" s="1723" t="s">
        <v>1778</v>
      </c>
      <c r="C2" s="1723" t="s">
        <v>1061</v>
      </c>
      <c r="D2" s="1723" t="s">
        <v>1062</v>
      </c>
      <c r="E2" s="1723" t="s">
        <v>1063</v>
      </c>
      <c r="F2" s="1723" t="s">
        <v>1064</v>
      </c>
      <c r="G2" s="1723"/>
      <c r="H2" s="1723"/>
      <c r="I2" s="1652" t="s">
        <v>1065</v>
      </c>
    </row>
    <row r="3" spans="1:9" ht="24.75" customHeight="1">
      <c r="A3" s="1723"/>
      <c r="B3" s="1723"/>
      <c r="C3" s="1723"/>
      <c r="D3" s="1723"/>
      <c r="E3" s="1723"/>
      <c r="F3" s="517">
        <v>53</v>
      </c>
      <c r="G3" s="517">
        <v>54</v>
      </c>
      <c r="H3" s="517">
        <v>55</v>
      </c>
      <c r="I3" s="1652"/>
    </row>
    <row r="4" spans="1:9" ht="30.75" customHeight="1">
      <c r="A4" s="1724" t="s">
        <v>1535</v>
      </c>
      <c r="B4" s="1724" t="s">
        <v>1536</v>
      </c>
      <c r="C4" s="518" t="s">
        <v>1537</v>
      </c>
      <c r="D4" s="506">
        <v>3</v>
      </c>
      <c r="E4" s="519">
        <v>0.815</v>
      </c>
      <c r="F4" s="513">
        <v>0.85</v>
      </c>
      <c r="G4" s="513">
        <v>0.87</v>
      </c>
      <c r="H4" s="513">
        <v>0.9</v>
      </c>
      <c r="I4" s="510" t="s">
        <v>2549</v>
      </c>
    </row>
    <row r="5" spans="1:9" ht="29.25" customHeight="1">
      <c r="A5" s="1724"/>
      <c r="B5" s="1724"/>
      <c r="C5" s="518" t="s">
        <v>1538</v>
      </c>
      <c r="D5" s="506">
        <v>2</v>
      </c>
      <c r="E5" s="519">
        <v>0.873</v>
      </c>
      <c r="F5" s="513">
        <v>0.89</v>
      </c>
      <c r="G5" s="513">
        <v>0.9</v>
      </c>
      <c r="H5" s="513">
        <v>0.92</v>
      </c>
      <c r="I5" s="510" t="s">
        <v>2549</v>
      </c>
    </row>
    <row r="6" spans="1:9" ht="48" customHeight="1">
      <c r="A6" s="1724"/>
      <c r="B6" s="1724"/>
      <c r="C6" s="518" t="s">
        <v>1539</v>
      </c>
      <c r="D6" s="506">
        <v>1</v>
      </c>
      <c r="E6" s="509" t="s">
        <v>1540</v>
      </c>
      <c r="F6" s="509">
        <v>0</v>
      </c>
      <c r="G6" s="509">
        <v>0</v>
      </c>
      <c r="H6" s="509">
        <v>0</v>
      </c>
      <c r="I6" s="509" t="s">
        <v>1781</v>
      </c>
    </row>
    <row r="7" spans="1:9" ht="29.25" customHeight="1">
      <c r="A7" s="1724"/>
      <c r="B7" s="1724" t="s">
        <v>1541</v>
      </c>
      <c r="C7" s="518" t="s">
        <v>1542</v>
      </c>
      <c r="D7" s="1652">
        <v>5</v>
      </c>
      <c r="E7" s="9"/>
      <c r="F7" s="9"/>
      <c r="G7" s="9"/>
      <c r="H7" s="9"/>
      <c r="I7" s="9"/>
    </row>
    <row r="8" spans="1:9" ht="28.5" customHeight="1">
      <c r="A8" s="1724"/>
      <c r="B8" s="1724"/>
      <c r="C8" s="518" t="s">
        <v>1543</v>
      </c>
      <c r="D8" s="1703"/>
      <c r="E8" s="509" t="s">
        <v>1544</v>
      </c>
      <c r="F8" s="509" t="s">
        <v>1545</v>
      </c>
      <c r="G8" s="509" t="s">
        <v>1546</v>
      </c>
      <c r="H8" s="509" t="s">
        <v>1546</v>
      </c>
      <c r="I8" s="509" t="s">
        <v>1547</v>
      </c>
    </row>
    <row r="9" spans="1:9" ht="30" customHeight="1">
      <c r="A9" s="1724"/>
      <c r="B9" s="1724"/>
      <c r="C9" s="518" t="s">
        <v>1548</v>
      </c>
      <c r="D9" s="1703"/>
      <c r="E9" s="509" t="s">
        <v>1549</v>
      </c>
      <c r="F9" s="509" t="s">
        <v>1550</v>
      </c>
      <c r="G9" s="509" t="s">
        <v>1544</v>
      </c>
      <c r="H9" s="509" t="s">
        <v>1551</v>
      </c>
      <c r="I9" s="509" t="s">
        <v>1547</v>
      </c>
    </row>
    <row r="10" spans="1:9" ht="47.25" customHeight="1">
      <c r="A10" s="1724"/>
      <c r="B10" s="1724"/>
      <c r="C10" s="518" t="s">
        <v>1552</v>
      </c>
      <c r="D10" s="1703"/>
      <c r="E10" s="509" t="s">
        <v>1544</v>
      </c>
      <c r="F10" s="509" t="s">
        <v>1546</v>
      </c>
      <c r="G10" s="509" t="s">
        <v>1546</v>
      </c>
      <c r="H10" s="509" t="s">
        <v>1546</v>
      </c>
      <c r="I10" s="509" t="s">
        <v>1547</v>
      </c>
    </row>
    <row r="11" spans="1:9" ht="50.25" customHeight="1">
      <c r="A11" s="1724"/>
      <c r="B11" s="1724"/>
      <c r="C11" s="518" t="s">
        <v>1553</v>
      </c>
      <c r="D11" s="506">
        <v>1</v>
      </c>
      <c r="E11" s="509" t="s">
        <v>1545</v>
      </c>
      <c r="F11" s="509" t="s">
        <v>1546</v>
      </c>
      <c r="G11" s="509" t="s">
        <v>1546</v>
      </c>
      <c r="H11" s="509" t="s">
        <v>1546</v>
      </c>
      <c r="I11" s="509" t="s">
        <v>1547</v>
      </c>
    </row>
    <row r="12" spans="1:9" ht="34.5" customHeight="1">
      <c r="A12" s="1724"/>
      <c r="B12" s="1724"/>
      <c r="C12" s="518" t="s">
        <v>1554</v>
      </c>
      <c r="D12" s="506">
        <v>2</v>
      </c>
      <c r="E12" s="509" t="s">
        <v>1555</v>
      </c>
      <c r="F12" s="509" t="s">
        <v>1544</v>
      </c>
      <c r="G12" s="509" t="s">
        <v>1551</v>
      </c>
      <c r="H12" s="509" t="s">
        <v>1556</v>
      </c>
      <c r="I12" s="509" t="s">
        <v>42</v>
      </c>
    </row>
    <row r="13" spans="1:9" ht="53.25" customHeight="1">
      <c r="A13" s="1724"/>
      <c r="B13" s="1724" t="s">
        <v>1557</v>
      </c>
      <c r="C13" s="518" t="s">
        <v>1558</v>
      </c>
      <c r="D13" s="506">
        <v>1</v>
      </c>
      <c r="E13" s="519">
        <v>0.0067</v>
      </c>
      <c r="F13" s="519">
        <v>0.005</v>
      </c>
      <c r="G13" s="519">
        <v>0.004</v>
      </c>
      <c r="H13" s="519">
        <v>0.003</v>
      </c>
      <c r="I13" s="509" t="s">
        <v>1547</v>
      </c>
    </row>
    <row r="14" spans="1:9" ht="46.5">
      <c r="A14" s="1724"/>
      <c r="B14" s="1724"/>
      <c r="C14" s="518" t="s">
        <v>1559</v>
      </c>
      <c r="D14" s="506">
        <v>2</v>
      </c>
      <c r="E14" s="519">
        <v>0.1233</v>
      </c>
      <c r="F14" s="509" t="s">
        <v>1560</v>
      </c>
      <c r="G14" s="509" t="s">
        <v>1561</v>
      </c>
      <c r="H14" s="509" t="s">
        <v>1562</v>
      </c>
      <c r="I14" s="509" t="s">
        <v>1547</v>
      </c>
    </row>
    <row r="15" spans="1:9" ht="49.5" customHeight="1">
      <c r="A15" s="1724"/>
      <c r="B15" s="1724"/>
      <c r="C15" s="518" t="s">
        <v>223</v>
      </c>
      <c r="D15" s="506">
        <v>3</v>
      </c>
      <c r="E15" s="519">
        <v>0.0456</v>
      </c>
      <c r="F15" s="513">
        <v>0.03</v>
      </c>
      <c r="G15" s="519">
        <v>0.025</v>
      </c>
      <c r="H15" s="513">
        <v>0.02</v>
      </c>
      <c r="I15" s="509" t="s">
        <v>1547</v>
      </c>
    </row>
    <row r="16" spans="1:9" ht="52.5" customHeight="1">
      <c r="A16" s="1724"/>
      <c r="B16" s="1724"/>
      <c r="C16" s="518" t="s">
        <v>224</v>
      </c>
      <c r="D16" s="507">
        <v>2</v>
      </c>
      <c r="E16" s="520">
        <v>18.96</v>
      </c>
      <c r="F16" s="521">
        <v>18</v>
      </c>
      <c r="G16" s="521">
        <v>15</v>
      </c>
      <c r="H16" s="521">
        <v>12</v>
      </c>
      <c r="I16" s="509" t="s">
        <v>1547</v>
      </c>
    </row>
    <row r="17" spans="1:9" ht="26.25">
      <c r="A17" s="1566" t="s">
        <v>1060</v>
      </c>
      <c r="B17" s="1566"/>
      <c r="C17" s="1566"/>
      <c r="D17" s="1566"/>
      <c r="E17" s="1566"/>
      <c r="F17" s="1566"/>
      <c r="G17" s="1566"/>
      <c r="H17" s="1566"/>
      <c r="I17" s="1566"/>
    </row>
    <row r="18" spans="1:9" ht="24.75" customHeight="1">
      <c r="A18" s="1723" t="s">
        <v>376</v>
      </c>
      <c r="B18" s="1723" t="s">
        <v>1778</v>
      </c>
      <c r="C18" s="1723" t="s">
        <v>1061</v>
      </c>
      <c r="D18" s="1723" t="s">
        <v>1062</v>
      </c>
      <c r="E18" s="1723" t="s">
        <v>1063</v>
      </c>
      <c r="F18" s="1723" t="s">
        <v>1064</v>
      </c>
      <c r="G18" s="1723"/>
      <c r="H18" s="1723"/>
      <c r="I18" s="1652" t="s">
        <v>1065</v>
      </c>
    </row>
    <row r="19" spans="1:9" ht="18.75" customHeight="1">
      <c r="A19" s="1723"/>
      <c r="B19" s="1723"/>
      <c r="C19" s="1723"/>
      <c r="D19" s="1723"/>
      <c r="E19" s="1723"/>
      <c r="F19" s="517">
        <v>53</v>
      </c>
      <c r="G19" s="517">
        <v>54</v>
      </c>
      <c r="H19" s="517">
        <v>55</v>
      </c>
      <c r="I19" s="1652"/>
    </row>
    <row r="20" spans="1:9" ht="45.75" customHeight="1">
      <c r="A20" s="1724" t="s">
        <v>1535</v>
      </c>
      <c r="B20" s="1724" t="s">
        <v>1557</v>
      </c>
      <c r="C20" s="518" t="s">
        <v>225</v>
      </c>
      <c r="D20" s="506">
        <v>1</v>
      </c>
      <c r="E20" s="509" t="s">
        <v>226</v>
      </c>
      <c r="F20" s="509">
        <v>8</v>
      </c>
      <c r="G20" s="509">
        <v>4</v>
      </c>
      <c r="H20" s="509">
        <v>4</v>
      </c>
      <c r="I20" s="509" t="s">
        <v>1547</v>
      </c>
    </row>
    <row r="21" spans="1:9" ht="46.5">
      <c r="A21" s="1724"/>
      <c r="B21" s="1724"/>
      <c r="C21" s="518" t="s">
        <v>227</v>
      </c>
      <c r="D21" s="506">
        <v>2</v>
      </c>
      <c r="E21" s="513">
        <v>0.9</v>
      </c>
      <c r="F21" s="513">
        <v>0.93</v>
      </c>
      <c r="G21" s="513">
        <v>0.95</v>
      </c>
      <c r="H21" s="513">
        <v>0.95</v>
      </c>
      <c r="I21" s="509" t="s">
        <v>228</v>
      </c>
    </row>
    <row r="22" spans="1:9" ht="29.25" customHeight="1">
      <c r="A22" s="1724"/>
      <c r="B22" s="1724"/>
      <c r="C22" s="518" t="s">
        <v>229</v>
      </c>
      <c r="D22" s="506">
        <v>2</v>
      </c>
      <c r="E22" s="519">
        <v>0.1151</v>
      </c>
      <c r="F22" s="513">
        <v>0.1</v>
      </c>
      <c r="G22" s="513">
        <v>0.09</v>
      </c>
      <c r="H22" s="513">
        <v>0.08</v>
      </c>
      <c r="I22" s="509" t="s">
        <v>1547</v>
      </c>
    </row>
    <row r="23" spans="1:9" ht="24.75" customHeight="1">
      <c r="A23" s="1724"/>
      <c r="B23" s="1724"/>
      <c r="C23" s="518" t="s">
        <v>1620</v>
      </c>
      <c r="D23" s="506">
        <v>3</v>
      </c>
      <c r="E23" s="509">
        <v>0.71</v>
      </c>
      <c r="F23" s="509">
        <v>0.5</v>
      </c>
      <c r="G23" s="509">
        <v>0.4</v>
      </c>
      <c r="H23" s="509">
        <v>0.3</v>
      </c>
      <c r="I23" s="509" t="s">
        <v>421</v>
      </c>
    </row>
    <row r="24" spans="1:9" ht="46.5">
      <c r="A24" s="1724"/>
      <c r="B24" s="1725" t="s">
        <v>1621</v>
      </c>
      <c r="C24" s="518" t="s">
        <v>1622</v>
      </c>
      <c r="D24" s="1606">
        <v>5</v>
      </c>
      <c r="E24" s="509"/>
      <c r="F24" s="509"/>
      <c r="G24" s="509"/>
      <c r="H24" s="509"/>
      <c r="I24" s="510" t="s">
        <v>442</v>
      </c>
    </row>
    <row r="25" spans="1:9" ht="46.5">
      <c r="A25" s="1724"/>
      <c r="B25" s="1725"/>
      <c r="C25" s="518" t="s">
        <v>1623</v>
      </c>
      <c r="D25" s="1667"/>
      <c r="E25" s="509" t="s">
        <v>1624</v>
      </c>
      <c r="F25" s="509">
        <v>0</v>
      </c>
      <c r="G25" s="509">
        <v>0</v>
      </c>
      <c r="H25" s="509">
        <v>0</v>
      </c>
      <c r="I25" s="510" t="s">
        <v>432</v>
      </c>
    </row>
    <row r="26" spans="1:9" ht="46.5">
      <c r="A26" s="1724"/>
      <c r="B26" s="1725"/>
      <c r="C26" s="518" t="s">
        <v>1625</v>
      </c>
      <c r="D26" s="1667"/>
      <c r="E26" s="509">
        <v>1</v>
      </c>
      <c r="F26" s="509">
        <v>0</v>
      </c>
      <c r="G26" s="509">
        <v>0</v>
      </c>
      <c r="H26" s="509">
        <v>0</v>
      </c>
      <c r="I26" s="510" t="s">
        <v>2549</v>
      </c>
    </row>
    <row r="27" spans="1:9" ht="53.25" customHeight="1">
      <c r="A27" s="1724"/>
      <c r="B27" s="1725"/>
      <c r="C27" s="518" t="s">
        <v>1626</v>
      </c>
      <c r="D27" s="1667"/>
      <c r="E27" s="513" t="s">
        <v>1627</v>
      </c>
      <c r="F27" s="523">
        <v>0</v>
      </c>
      <c r="G27" s="521">
        <v>0</v>
      </c>
      <c r="H27" s="521">
        <v>0</v>
      </c>
      <c r="I27" s="510" t="s">
        <v>401</v>
      </c>
    </row>
    <row r="28" spans="1:9" ht="65.25" customHeight="1">
      <c r="A28" s="1724"/>
      <c r="B28" s="1725"/>
      <c r="C28" s="518" t="s">
        <v>1628</v>
      </c>
      <c r="D28" s="1667"/>
      <c r="E28" s="513" t="s">
        <v>1627</v>
      </c>
      <c r="F28" s="521">
        <v>0</v>
      </c>
      <c r="G28" s="521">
        <v>0</v>
      </c>
      <c r="H28" s="521">
        <v>0</v>
      </c>
      <c r="I28" s="510" t="s">
        <v>2549</v>
      </c>
    </row>
    <row r="29" spans="1:9" ht="46.5">
      <c r="A29" s="1724"/>
      <c r="B29" s="1725"/>
      <c r="C29" s="518" t="s">
        <v>1629</v>
      </c>
      <c r="D29" s="1667"/>
      <c r="E29" s="513">
        <v>0.13</v>
      </c>
      <c r="F29" s="513">
        <v>0.1</v>
      </c>
      <c r="G29" s="513">
        <v>0.08</v>
      </c>
      <c r="H29" s="513">
        <v>0.05</v>
      </c>
      <c r="I29" s="510" t="s">
        <v>985</v>
      </c>
    </row>
    <row r="30" spans="1:9" ht="47.25" customHeight="1">
      <c r="A30" s="1724"/>
      <c r="B30" s="1725"/>
      <c r="C30" s="515" t="s">
        <v>986</v>
      </c>
      <c r="D30" s="1667"/>
      <c r="E30" s="509" t="s">
        <v>1556</v>
      </c>
      <c r="F30" s="509">
        <v>0</v>
      </c>
      <c r="G30" s="509">
        <v>0</v>
      </c>
      <c r="H30" s="509">
        <v>0</v>
      </c>
      <c r="I30" s="510" t="s">
        <v>987</v>
      </c>
    </row>
    <row r="31" spans="1:9" ht="36" customHeight="1">
      <c r="A31" s="524"/>
      <c r="B31" s="524"/>
      <c r="C31" s="524"/>
      <c r="D31" s="525"/>
      <c r="E31" s="526"/>
      <c r="F31" s="526"/>
      <c r="G31" s="526"/>
      <c r="H31" s="526"/>
      <c r="I31" s="527"/>
    </row>
    <row r="32" spans="1:9" ht="26.25">
      <c r="A32" s="1566" t="s">
        <v>1060</v>
      </c>
      <c r="B32" s="1566"/>
      <c r="C32" s="1566"/>
      <c r="D32" s="1566"/>
      <c r="E32" s="1566"/>
      <c r="F32" s="1566"/>
      <c r="G32" s="1566"/>
      <c r="H32" s="1566"/>
      <c r="I32" s="1566"/>
    </row>
    <row r="33" spans="1:9" ht="24.75" customHeight="1">
      <c r="A33" s="1723" t="s">
        <v>376</v>
      </c>
      <c r="B33" s="1723" t="s">
        <v>1778</v>
      </c>
      <c r="C33" s="1723" t="s">
        <v>1061</v>
      </c>
      <c r="D33" s="1723" t="s">
        <v>1062</v>
      </c>
      <c r="E33" s="1723" t="s">
        <v>1063</v>
      </c>
      <c r="F33" s="1723" t="s">
        <v>1064</v>
      </c>
      <c r="G33" s="1723"/>
      <c r="H33" s="1723"/>
      <c r="I33" s="1652" t="s">
        <v>1065</v>
      </c>
    </row>
    <row r="34" spans="1:9" ht="21" customHeight="1">
      <c r="A34" s="1723"/>
      <c r="B34" s="1723"/>
      <c r="C34" s="1723"/>
      <c r="D34" s="1723"/>
      <c r="E34" s="1723"/>
      <c r="F34" s="517">
        <v>53</v>
      </c>
      <c r="G34" s="517">
        <v>54</v>
      </c>
      <c r="H34" s="517">
        <v>55</v>
      </c>
      <c r="I34" s="1652"/>
    </row>
    <row r="35" spans="1:9" ht="45" customHeight="1">
      <c r="A35" s="1726" t="s">
        <v>1535</v>
      </c>
      <c r="B35" s="1726" t="s">
        <v>988</v>
      </c>
      <c r="C35" s="518" t="s">
        <v>989</v>
      </c>
      <c r="D35" s="506">
        <v>2</v>
      </c>
      <c r="E35" s="509" t="s">
        <v>1627</v>
      </c>
      <c r="F35" s="513">
        <v>0.3</v>
      </c>
      <c r="G35" s="513">
        <v>0.25</v>
      </c>
      <c r="H35" s="513">
        <v>0.2</v>
      </c>
      <c r="I35" s="509" t="s">
        <v>1547</v>
      </c>
    </row>
    <row r="36" spans="1:9" ht="46.5">
      <c r="A36" s="1727"/>
      <c r="B36" s="1727"/>
      <c r="C36" s="528" t="s">
        <v>990</v>
      </c>
      <c r="D36" s="529">
        <v>2</v>
      </c>
      <c r="E36" s="530" t="s">
        <v>1627</v>
      </c>
      <c r="F36" s="531">
        <v>0.8</v>
      </c>
      <c r="G36" s="531">
        <v>0.85</v>
      </c>
      <c r="H36" s="531">
        <v>0.9</v>
      </c>
      <c r="I36" s="530" t="s">
        <v>991</v>
      </c>
    </row>
    <row r="37" spans="1:9" ht="46.5">
      <c r="A37" s="1728"/>
      <c r="B37" s="1728"/>
      <c r="C37" s="528" t="s">
        <v>992</v>
      </c>
      <c r="D37" s="529">
        <v>2</v>
      </c>
      <c r="E37" s="530" t="s">
        <v>1627</v>
      </c>
      <c r="F37" s="531">
        <v>0.8</v>
      </c>
      <c r="G37" s="531">
        <v>0.85</v>
      </c>
      <c r="H37" s="531">
        <v>0.9</v>
      </c>
      <c r="I37" s="530" t="s">
        <v>991</v>
      </c>
    </row>
    <row r="38" spans="1:9" ht="48" customHeight="1">
      <c r="A38" s="1726" t="s">
        <v>993</v>
      </c>
      <c r="B38" s="1726" t="s">
        <v>994</v>
      </c>
      <c r="C38" s="518" t="s">
        <v>995</v>
      </c>
      <c r="D38" s="506">
        <v>2</v>
      </c>
      <c r="E38" s="519">
        <v>0.0043</v>
      </c>
      <c r="F38" s="519">
        <v>0.004</v>
      </c>
      <c r="G38" s="519">
        <v>0.004</v>
      </c>
      <c r="H38" s="519">
        <v>0.004</v>
      </c>
      <c r="I38" s="509" t="s">
        <v>34</v>
      </c>
    </row>
    <row r="39" spans="1:9" ht="50.25" customHeight="1">
      <c r="A39" s="1727"/>
      <c r="B39" s="1727"/>
      <c r="C39" s="518" t="s">
        <v>996</v>
      </c>
      <c r="D39" s="506">
        <v>2</v>
      </c>
      <c r="E39" s="519">
        <v>0.0118</v>
      </c>
      <c r="F39" s="513">
        <v>0.01</v>
      </c>
      <c r="G39" s="513">
        <v>0.01</v>
      </c>
      <c r="H39" s="513">
        <v>0.01</v>
      </c>
      <c r="I39" s="509" t="s">
        <v>34</v>
      </c>
    </row>
    <row r="40" spans="1:9" ht="27.75" customHeight="1">
      <c r="A40" s="1727"/>
      <c r="B40" s="1727"/>
      <c r="C40" s="532" t="s">
        <v>997</v>
      </c>
      <c r="D40" s="507">
        <v>2</v>
      </c>
      <c r="E40" s="513">
        <v>0.19</v>
      </c>
      <c r="F40" s="513">
        <v>0.15</v>
      </c>
      <c r="G40" s="513">
        <v>0.15</v>
      </c>
      <c r="H40" s="513">
        <v>0.15</v>
      </c>
      <c r="I40" s="509" t="s">
        <v>34</v>
      </c>
    </row>
    <row r="41" spans="1:9" ht="46.5">
      <c r="A41" s="1727"/>
      <c r="B41" s="1727"/>
      <c r="C41" s="518" t="s">
        <v>998</v>
      </c>
      <c r="D41" s="506">
        <v>1</v>
      </c>
      <c r="E41" s="509" t="s">
        <v>999</v>
      </c>
      <c r="F41" s="509">
        <v>4</v>
      </c>
      <c r="G41" s="509">
        <v>3.5</v>
      </c>
      <c r="H41" s="509">
        <v>3</v>
      </c>
      <c r="I41" s="509" t="s">
        <v>1000</v>
      </c>
    </row>
    <row r="42" spans="1:9" ht="26.25" customHeight="1">
      <c r="A42" s="1727"/>
      <c r="B42" s="1727"/>
      <c r="C42" s="518" t="s">
        <v>1001</v>
      </c>
      <c r="D42" s="506">
        <v>2</v>
      </c>
      <c r="E42" s="519">
        <v>0.367</v>
      </c>
      <c r="F42" s="513">
        <v>0.4</v>
      </c>
      <c r="G42" s="513">
        <v>0.42</v>
      </c>
      <c r="H42" s="513">
        <v>0.44</v>
      </c>
      <c r="I42" s="509" t="s">
        <v>987</v>
      </c>
    </row>
    <row r="43" spans="1:9" ht="46.5" customHeight="1">
      <c r="A43" s="1727"/>
      <c r="B43" s="1728"/>
      <c r="C43" s="518" t="s">
        <v>1002</v>
      </c>
      <c r="D43" s="506">
        <v>2</v>
      </c>
      <c r="E43" s="513">
        <v>0.49</v>
      </c>
      <c r="F43" s="513">
        <v>0.5</v>
      </c>
      <c r="G43" s="513">
        <v>0.52</v>
      </c>
      <c r="H43" s="513">
        <v>0.54</v>
      </c>
      <c r="I43" s="509" t="s">
        <v>987</v>
      </c>
    </row>
    <row r="44" spans="1:9" ht="69.75">
      <c r="A44" s="1728"/>
      <c r="B44" s="515" t="s">
        <v>2899</v>
      </c>
      <c r="C44" s="518" t="s">
        <v>2900</v>
      </c>
      <c r="D44" s="506">
        <v>3</v>
      </c>
      <c r="E44" s="509">
        <v>50.13</v>
      </c>
      <c r="F44" s="520">
        <v>122.74</v>
      </c>
      <c r="G44" s="509">
        <v>122.74</v>
      </c>
      <c r="H44" s="509">
        <v>122.74</v>
      </c>
      <c r="I44" s="509" t="s">
        <v>2901</v>
      </c>
    </row>
    <row r="45" spans="1:9" ht="45.75" customHeight="1">
      <c r="A45" s="1724" t="s">
        <v>2902</v>
      </c>
      <c r="B45" s="1724" t="s">
        <v>2903</v>
      </c>
      <c r="C45" s="518" t="s">
        <v>2904</v>
      </c>
      <c r="D45" s="506">
        <v>1</v>
      </c>
      <c r="E45" s="519">
        <v>0.789</v>
      </c>
      <c r="F45" s="513">
        <v>0.9</v>
      </c>
      <c r="G45" s="513">
        <v>0.95</v>
      </c>
      <c r="H45" s="513">
        <v>1</v>
      </c>
      <c r="I45" s="509" t="s">
        <v>42</v>
      </c>
    </row>
    <row r="46" spans="1:9" ht="46.5">
      <c r="A46" s="1724"/>
      <c r="B46" s="1724"/>
      <c r="C46" s="518" t="s">
        <v>2905</v>
      </c>
      <c r="D46" s="506">
        <v>1</v>
      </c>
      <c r="E46" s="509" t="s">
        <v>2906</v>
      </c>
      <c r="F46" s="509">
        <v>4</v>
      </c>
      <c r="G46" s="509">
        <v>5</v>
      </c>
      <c r="H46" s="509">
        <v>7</v>
      </c>
      <c r="I46" s="509" t="s">
        <v>2907</v>
      </c>
    </row>
    <row r="47" spans="1:9" ht="46.5">
      <c r="A47" s="1724"/>
      <c r="B47" s="1724"/>
      <c r="C47" s="518" t="s">
        <v>2908</v>
      </c>
      <c r="D47" s="506">
        <v>1</v>
      </c>
      <c r="E47" s="509" t="s">
        <v>2909</v>
      </c>
      <c r="F47" s="509">
        <v>4</v>
      </c>
      <c r="G47" s="509">
        <v>5</v>
      </c>
      <c r="H47" s="509">
        <v>7</v>
      </c>
      <c r="I47" s="509" t="s">
        <v>2907</v>
      </c>
    </row>
    <row r="48" spans="1:9" ht="26.25">
      <c r="A48" s="1566" t="s">
        <v>1060</v>
      </c>
      <c r="B48" s="1566"/>
      <c r="C48" s="1566"/>
      <c r="D48" s="1566"/>
      <c r="E48" s="1566"/>
      <c r="F48" s="1566"/>
      <c r="G48" s="1566"/>
      <c r="H48" s="1566"/>
      <c r="I48" s="1566"/>
    </row>
    <row r="49" spans="1:9" ht="24.75" customHeight="1">
      <c r="A49" s="1723" t="s">
        <v>376</v>
      </c>
      <c r="B49" s="1723" t="s">
        <v>1778</v>
      </c>
      <c r="C49" s="1723" t="s">
        <v>1061</v>
      </c>
      <c r="D49" s="1723" t="s">
        <v>1062</v>
      </c>
      <c r="E49" s="1723" t="s">
        <v>1063</v>
      </c>
      <c r="F49" s="1723" t="s">
        <v>1064</v>
      </c>
      <c r="G49" s="1723"/>
      <c r="H49" s="1723"/>
      <c r="I49" s="1652" t="s">
        <v>1065</v>
      </c>
    </row>
    <row r="50" spans="1:9" ht="21" customHeight="1">
      <c r="A50" s="1723"/>
      <c r="B50" s="1723"/>
      <c r="C50" s="1723"/>
      <c r="D50" s="1723"/>
      <c r="E50" s="1723"/>
      <c r="F50" s="517">
        <v>53</v>
      </c>
      <c r="G50" s="517">
        <v>54</v>
      </c>
      <c r="H50" s="517">
        <v>55</v>
      </c>
      <c r="I50" s="1652"/>
    </row>
    <row r="51" spans="1:9" ht="50.25" customHeight="1">
      <c r="A51" s="1726" t="s">
        <v>2902</v>
      </c>
      <c r="B51" s="518" t="s">
        <v>2910</v>
      </c>
      <c r="C51" s="518" t="s">
        <v>2911</v>
      </c>
      <c r="D51" s="506">
        <v>2</v>
      </c>
      <c r="E51" s="513" t="s">
        <v>1627</v>
      </c>
      <c r="F51" s="509" t="s">
        <v>393</v>
      </c>
      <c r="G51" s="509" t="s">
        <v>2912</v>
      </c>
      <c r="H51" s="509" t="s">
        <v>2912</v>
      </c>
      <c r="I51" s="509" t="s">
        <v>34</v>
      </c>
    </row>
    <row r="52" spans="1:9" ht="46.5">
      <c r="A52" s="1727"/>
      <c r="B52" s="1728" t="s">
        <v>2913</v>
      </c>
      <c r="C52" s="533" t="s">
        <v>1251</v>
      </c>
      <c r="D52" s="534">
        <v>1</v>
      </c>
      <c r="E52" s="535">
        <v>0.666</v>
      </c>
      <c r="F52" s="536" t="s">
        <v>1252</v>
      </c>
      <c r="G52" s="536" t="s">
        <v>1253</v>
      </c>
      <c r="H52" s="536" t="s">
        <v>1253</v>
      </c>
      <c r="I52" s="536" t="s">
        <v>1254</v>
      </c>
    </row>
    <row r="53" spans="1:9" ht="46.5" customHeight="1">
      <c r="A53" s="1728"/>
      <c r="B53" s="1724"/>
      <c r="C53" s="518" t="s">
        <v>1255</v>
      </c>
      <c r="D53" s="506">
        <v>1</v>
      </c>
      <c r="E53" s="513">
        <v>0.8</v>
      </c>
      <c r="F53" s="509" t="s">
        <v>1256</v>
      </c>
      <c r="G53" s="509" t="s">
        <v>1257</v>
      </c>
      <c r="H53" s="509" t="s">
        <v>1258</v>
      </c>
      <c r="I53" s="509" t="s">
        <v>2901</v>
      </c>
    </row>
    <row r="54" spans="1:9" ht="46.5" customHeight="1">
      <c r="A54" s="1724" t="s">
        <v>1259</v>
      </c>
      <c r="B54" s="1724" t="s">
        <v>1260</v>
      </c>
      <c r="C54" s="518" t="s">
        <v>1261</v>
      </c>
      <c r="D54" s="506">
        <v>2</v>
      </c>
      <c r="E54" s="509" t="s">
        <v>1627</v>
      </c>
      <c r="F54" s="513">
        <v>0.7</v>
      </c>
      <c r="G54" s="513">
        <v>0.8</v>
      </c>
      <c r="H54" s="513">
        <v>0.9</v>
      </c>
      <c r="I54" s="509" t="s">
        <v>1928</v>
      </c>
    </row>
    <row r="55" spans="1:9" ht="46.5">
      <c r="A55" s="1724"/>
      <c r="B55" s="1724"/>
      <c r="C55" s="518" t="s">
        <v>1262</v>
      </c>
      <c r="D55" s="506">
        <v>2</v>
      </c>
      <c r="E55" s="509" t="s">
        <v>1627</v>
      </c>
      <c r="F55" s="513">
        <v>0.8</v>
      </c>
      <c r="G55" s="513">
        <v>0.9</v>
      </c>
      <c r="H55" s="513">
        <v>0.95</v>
      </c>
      <c r="I55" s="509" t="s">
        <v>1928</v>
      </c>
    </row>
    <row r="56" spans="1:9" ht="69.75">
      <c r="A56" s="1724"/>
      <c r="B56" s="1724"/>
      <c r="C56" s="518" t="s">
        <v>1263</v>
      </c>
      <c r="D56" s="506">
        <v>1</v>
      </c>
      <c r="E56" s="509" t="s">
        <v>1627</v>
      </c>
      <c r="F56" s="513">
        <v>0.8</v>
      </c>
      <c r="G56" s="513">
        <v>0.85</v>
      </c>
      <c r="H56" s="513">
        <v>0.9</v>
      </c>
      <c r="I56" s="509" t="s">
        <v>1928</v>
      </c>
    </row>
    <row r="57" spans="1:9" ht="46.5">
      <c r="A57" s="1724"/>
      <c r="B57" s="1724"/>
      <c r="C57" s="518" t="s">
        <v>1264</v>
      </c>
      <c r="D57" s="506">
        <v>1</v>
      </c>
      <c r="E57" s="519">
        <v>0.6706</v>
      </c>
      <c r="F57" s="513">
        <v>0.7</v>
      </c>
      <c r="G57" s="513">
        <v>0.75</v>
      </c>
      <c r="H57" s="513">
        <v>0.8</v>
      </c>
      <c r="I57" s="509" t="s">
        <v>1928</v>
      </c>
    </row>
    <row r="58" spans="1:9" ht="52.5" customHeight="1">
      <c r="A58" s="1724"/>
      <c r="B58" s="1718" t="s">
        <v>1265</v>
      </c>
      <c r="C58" s="518" t="s">
        <v>1266</v>
      </c>
      <c r="D58" s="506">
        <v>1</v>
      </c>
      <c r="E58" s="513">
        <v>0.43</v>
      </c>
      <c r="F58" s="513">
        <v>0.8</v>
      </c>
      <c r="G58" s="513">
        <v>0.8</v>
      </c>
      <c r="H58" s="513">
        <v>0.8</v>
      </c>
      <c r="I58" s="509" t="s">
        <v>1267</v>
      </c>
    </row>
    <row r="59" spans="1:9" ht="27" customHeight="1">
      <c r="A59" s="1724"/>
      <c r="B59" s="1718"/>
      <c r="C59" s="518" t="s">
        <v>1268</v>
      </c>
      <c r="D59" s="507"/>
      <c r="E59" s="513"/>
      <c r="F59" s="513"/>
      <c r="G59" s="513"/>
      <c r="H59" s="513"/>
      <c r="I59" s="509"/>
    </row>
    <row r="60" spans="1:9" ht="29.25" customHeight="1">
      <c r="A60" s="1724"/>
      <c r="B60" s="1718"/>
      <c r="C60" s="518" t="s">
        <v>1269</v>
      </c>
      <c r="D60" s="506">
        <v>1</v>
      </c>
      <c r="E60" s="519">
        <v>0.6179</v>
      </c>
      <c r="F60" s="509" t="s">
        <v>1270</v>
      </c>
      <c r="G60" s="509" t="s">
        <v>1270</v>
      </c>
      <c r="H60" s="509" t="s">
        <v>1270</v>
      </c>
      <c r="I60" s="509" t="s">
        <v>1568</v>
      </c>
    </row>
    <row r="61" spans="1:9" ht="46.5">
      <c r="A61" s="1724"/>
      <c r="B61" s="1718"/>
      <c r="C61" s="518" t="s">
        <v>1569</v>
      </c>
      <c r="D61" s="506">
        <v>1</v>
      </c>
      <c r="E61" s="519">
        <v>0.6212</v>
      </c>
      <c r="F61" s="509" t="s">
        <v>1270</v>
      </c>
      <c r="G61" s="509" t="s">
        <v>1270</v>
      </c>
      <c r="H61" s="509" t="s">
        <v>1270</v>
      </c>
      <c r="I61" s="509" t="s">
        <v>1568</v>
      </c>
    </row>
    <row r="62" spans="1:9" ht="46.5">
      <c r="A62" s="1724"/>
      <c r="B62" s="1718"/>
      <c r="C62" s="518" t="s">
        <v>1570</v>
      </c>
      <c r="D62" s="506">
        <v>1</v>
      </c>
      <c r="E62" s="519">
        <v>0.6212</v>
      </c>
      <c r="F62" s="509" t="s">
        <v>1270</v>
      </c>
      <c r="G62" s="509" t="s">
        <v>1270</v>
      </c>
      <c r="H62" s="509" t="s">
        <v>1270</v>
      </c>
      <c r="I62" s="509" t="s">
        <v>1568</v>
      </c>
    </row>
    <row r="63" spans="1:9" ht="26.25">
      <c r="A63" s="1566" t="s">
        <v>1060</v>
      </c>
      <c r="B63" s="1566"/>
      <c r="C63" s="1566"/>
      <c r="D63" s="1566"/>
      <c r="E63" s="1566"/>
      <c r="F63" s="1566"/>
      <c r="G63" s="1566"/>
      <c r="H63" s="1566"/>
      <c r="I63" s="1566"/>
    </row>
    <row r="64" spans="1:9" ht="24.75" customHeight="1">
      <c r="A64" s="1723" t="s">
        <v>376</v>
      </c>
      <c r="B64" s="1723" t="s">
        <v>1778</v>
      </c>
      <c r="C64" s="1723" t="s">
        <v>1061</v>
      </c>
      <c r="D64" s="1723" t="s">
        <v>1062</v>
      </c>
      <c r="E64" s="1723" t="s">
        <v>1063</v>
      </c>
      <c r="F64" s="1723" t="s">
        <v>1064</v>
      </c>
      <c r="G64" s="1723"/>
      <c r="H64" s="1723"/>
      <c r="I64" s="1652" t="s">
        <v>1065</v>
      </c>
    </row>
    <row r="65" spans="1:9" ht="21" customHeight="1">
      <c r="A65" s="1723"/>
      <c r="B65" s="1723"/>
      <c r="C65" s="1723"/>
      <c r="D65" s="1723"/>
      <c r="E65" s="1723"/>
      <c r="F65" s="517">
        <v>53</v>
      </c>
      <c r="G65" s="517">
        <v>54</v>
      </c>
      <c r="H65" s="517">
        <v>55</v>
      </c>
      <c r="I65" s="1652"/>
    </row>
    <row r="66" spans="1:9" ht="46.5" customHeight="1">
      <c r="A66" s="1726" t="s">
        <v>1571</v>
      </c>
      <c r="B66" s="1726" t="s">
        <v>1572</v>
      </c>
      <c r="C66" s="518" t="s">
        <v>3240</v>
      </c>
      <c r="D66" s="506">
        <v>1</v>
      </c>
      <c r="E66" s="509" t="s">
        <v>1627</v>
      </c>
      <c r="F66" s="509">
        <v>2</v>
      </c>
      <c r="G66" s="509">
        <v>2</v>
      </c>
      <c r="H66" s="509">
        <v>2</v>
      </c>
      <c r="I66" s="509" t="s">
        <v>3241</v>
      </c>
    </row>
    <row r="67" spans="1:9" ht="69.75">
      <c r="A67" s="1727"/>
      <c r="B67" s="1727"/>
      <c r="C67" s="518" t="s">
        <v>3242</v>
      </c>
      <c r="D67" s="506">
        <v>1</v>
      </c>
      <c r="E67" s="509" t="s">
        <v>1627</v>
      </c>
      <c r="F67" s="513">
        <v>0.9</v>
      </c>
      <c r="G67" s="513">
        <v>0.9</v>
      </c>
      <c r="H67" s="513">
        <v>0.9</v>
      </c>
      <c r="I67" s="509" t="s">
        <v>3243</v>
      </c>
    </row>
    <row r="68" spans="1:9" ht="49.5" customHeight="1">
      <c r="A68" s="1727"/>
      <c r="B68" s="1727"/>
      <c r="C68" s="518" t="s">
        <v>3244</v>
      </c>
      <c r="D68" s="506">
        <v>3</v>
      </c>
      <c r="E68" s="509" t="s">
        <v>1627</v>
      </c>
      <c r="F68" s="513">
        <v>0.8</v>
      </c>
      <c r="G68" s="513">
        <v>0.85</v>
      </c>
      <c r="H68" s="513">
        <v>0.9</v>
      </c>
      <c r="I68" s="509" t="s">
        <v>3241</v>
      </c>
    </row>
    <row r="69" spans="1:9" ht="49.5" customHeight="1">
      <c r="A69" s="1728"/>
      <c r="B69" s="1728"/>
      <c r="C69" s="518" t="s">
        <v>3245</v>
      </c>
      <c r="D69" s="506">
        <v>2</v>
      </c>
      <c r="E69" s="509" t="s">
        <v>1627</v>
      </c>
      <c r="F69" s="513">
        <v>0.8</v>
      </c>
      <c r="G69" s="513">
        <v>0.85</v>
      </c>
      <c r="H69" s="513">
        <v>0.9</v>
      </c>
      <c r="I69" s="509" t="s">
        <v>3241</v>
      </c>
    </row>
    <row r="70" spans="1:9" ht="30" customHeight="1">
      <c r="A70" s="1718" t="s">
        <v>3246</v>
      </c>
      <c r="B70" s="1729" t="s">
        <v>3247</v>
      </c>
      <c r="C70" s="518" t="s">
        <v>3248</v>
      </c>
      <c r="D70" s="1652">
        <v>4</v>
      </c>
      <c r="E70" s="9"/>
      <c r="F70" s="9"/>
      <c r="G70" s="9"/>
      <c r="H70" s="9"/>
      <c r="I70" s="9"/>
    </row>
    <row r="71" spans="1:9" ht="70.5" customHeight="1">
      <c r="A71" s="1718"/>
      <c r="B71" s="1729"/>
      <c r="C71" s="518" t="s">
        <v>3249</v>
      </c>
      <c r="D71" s="1703"/>
      <c r="E71" s="509" t="s">
        <v>1627</v>
      </c>
      <c r="F71" s="513">
        <v>0.6</v>
      </c>
      <c r="G71" s="513">
        <v>0.7</v>
      </c>
      <c r="H71" s="513">
        <v>0.8</v>
      </c>
      <c r="I71" s="509" t="s">
        <v>3250</v>
      </c>
    </row>
    <row r="72" spans="1:9" ht="51" customHeight="1">
      <c r="A72" s="1718"/>
      <c r="B72" s="1729"/>
      <c r="C72" s="515" t="s">
        <v>3251</v>
      </c>
      <c r="D72" s="1703"/>
      <c r="E72" s="537" t="s">
        <v>3252</v>
      </c>
      <c r="F72" s="538" t="s">
        <v>3253</v>
      </c>
      <c r="G72" s="538" t="s">
        <v>3254</v>
      </c>
      <c r="H72" s="538" t="s">
        <v>3255</v>
      </c>
      <c r="I72" s="509" t="s">
        <v>3256</v>
      </c>
    </row>
    <row r="73" spans="1:9" ht="32.25" customHeight="1">
      <c r="A73" s="1718"/>
      <c r="B73" s="1729"/>
      <c r="C73" s="515" t="s">
        <v>3257</v>
      </c>
      <c r="D73" s="1703"/>
      <c r="E73" s="519">
        <v>0.0934</v>
      </c>
      <c r="F73" s="513">
        <v>0.15</v>
      </c>
      <c r="G73" s="513">
        <v>0.15</v>
      </c>
      <c r="H73" s="513">
        <v>0.15</v>
      </c>
      <c r="I73" s="509" t="s">
        <v>29</v>
      </c>
    </row>
    <row r="74" spans="1:9" ht="26.25" customHeight="1">
      <c r="A74" s="1718"/>
      <c r="B74" s="1729"/>
      <c r="C74" s="515" t="s">
        <v>3258</v>
      </c>
      <c r="D74" s="1703"/>
      <c r="E74" s="519" t="s">
        <v>1627</v>
      </c>
      <c r="F74" s="513"/>
      <c r="G74" s="513"/>
      <c r="H74" s="513"/>
      <c r="I74" s="509" t="s">
        <v>2549</v>
      </c>
    </row>
    <row r="75" spans="1:9" ht="23.25">
      <c r="A75" s="1718"/>
      <c r="B75" s="1729"/>
      <c r="C75" s="515" t="s">
        <v>3259</v>
      </c>
      <c r="D75" s="1652">
        <v>3</v>
      </c>
      <c r="E75" s="1731" t="s">
        <v>3260</v>
      </c>
      <c r="F75" s="1730">
        <v>0.15</v>
      </c>
      <c r="G75" s="1730">
        <v>0.15</v>
      </c>
      <c r="H75" s="1730">
        <v>0.15</v>
      </c>
      <c r="I75" s="1706" t="s">
        <v>3261</v>
      </c>
    </row>
    <row r="76" spans="1:9" ht="23.25">
      <c r="A76" s="1718"/>
      <c r="B76" s="1729"/>
      <c r="C76" s="539" t="s">
        <v>3262</v>
      </c>
      <c r="D76" s="1703"/>
      <c r="E76" s="1731"/>
      <c r="F76" s="1730"/>
      <c r="G76" s="1730"/>
      <c r="H76" s="1730"/>
      <c r="I76" s="1706"/>
    </row>
    <row r="77" spans="1:9" ht="23.25">
      <c r="A77" s="1718"/>
      <c r="B77" s="1729"/>
      <c r="C77" s="539" t="s">
        <v>3263</v>
      </c>
      <c r="D77" s="1703"/>
      <c r="E77" s="1731"/>
      <c r="F77" s="1730"/>
      <c r="G77" s="1730"/>
      <c r="H77" s="1730"/>
      <c r="I77" s="1706"/>
    </row>
    <row r="78" spans="1:9" ht="23.25">
      <c r="A78" s="1718"/>
      <c r="B78" s="1729"/>
      <c r="C78" s="539" t="s">
        <v>3264</v>
      </c>
      <c r="D78" s="1703"/>
      <c r="E78" s="1731"/>
      <c r="F78" s="1730"/>
      <c r="G78" s="1730"/>
      <c r="H78" s="1730"/>
      <c r="I78" s="1706"/>
    </row>
    <row r="79" spans="1:9" ht="26.25">
      <c r="A79" s="1566" t="s">
        <v>1060</v>
      </c>
      <c r="B79" s="1566"/>
      <c r="C79" s="1566"/>
      <c r="D79" s="1566"/>
      <c r="E79" s="1566"/>
      <c r="F79" s="1566"/>
      <c r="G79" s="1566"/>
      <c r="H79" s="1566"/>
      <c r="I79" s="1566"/>
    </row>
    <row r="80" spans="1:9" ht="26.25">
      <c r="A80" s="514"/>
      <c r="B80" s="514"/>
      <c r="C80" s="514"/>
      <c r="D80" s="514"/>
      <c r="E80" s="514"/>
      <c r="F80" s="514"/>
      <c r="G80" s="514"/>
      <c r="H80" s="514"/>
      <c r="I80" s="514"/>
    </row>
    <row r="81" spans="1:9" ht="24.75" customHeight="1">
      <c r="A81" s="1723" t="s">
        <v>376</v>
      </c>
      <c r="B81" s="1723" t="s">
        <v>1778</v>
      </c>
      <c r="C81" s="1723" t="s">
        <v>1061</v>
      </c>
      <c r="D81" s="1723" t="s">
        <v>1062</v>
      </c>
      <c r="E81" s="1723" t="s">
        <v>1063</v>
      </c>
      <c r="F81" s="1723" t="s">
        <v>1064</v>
      </c>
      <c r="G81" s="1723"/>
      <c r="H81" s="1723"/>
      <c r="I81" s="1652" t="s">
        <v>1065</v>
      </c>
    </row>
    <row r="82" spans="1:9" ht="21" customHeight="1">
      <c r="A82" s="1723"/>
      <c r="B82" s="1723"/>
      <c r="C82" s="1723"/>
      <c r="D82" s="1723"/>
      <c r="E82" s="1723"/>
      <c r="F82" s="517">
        <v>53</v>
      </c>
      <c r="G82" s="517">
        <v>54</v>
      </c>
      <c r="H82" s="517">
        <v>55</v>
      </c>
      <c r="I82" s="1652"/>
    </row>
    <row r="83" spans="1:9" ht="38.25" customHeight="1">
      <c r="A83" s="1726" t="s">
        <v>3265</v>
      </c>
      <c r="B83" s="1726" t="s">
        <v>3266</v>
      </c>
      <c r="C83" s="518" t="s">
        <v>3267</v>
      </c>
      <c r="D83" s="506">
        <v>2</v>
      </c>
      <c r="E83" s="519">
        <v>0.817</v>
      </c>
      <c r="F83" s="513">
        <v>0.82</v>
      </c>
      <c r="G83" s="513">
        <v>0.84</v>
      </c>
      <c r="H83" s="513">
        <v>0.85</v>
      </c>
      <c r="I83" s="509" t="s">
        <v>3268</v>
      </c>
    </row>
    <row r="84" spans="1:9" ht="78.75" customHeight="1">
      <c r="A84" s="1728"/>
      <c r="B84" s="1728"/>
      <c r="C84" s="518" t="s">
        <v>3269</v>
      </c>
      <c r="D84" s="506">
        <v>4</v>
      </c>
      <c r="E84" s="509" t="s">
        <v>1627</v>
      </c>
      <c r="F84" s="513">
        <v>0.4</v>
      </c>
      <c r="G84" s="513">
        <v>0.45</v>
      </c>
      <c r="H84" s="513">
        <v>0.5</v>
      </c>
      <c r="I84" s="509" t="s">
        <v>3270</v>
      </c>
    </row>
    <row r="85" spans="1:9" ht="71.25" customHeight="1">
      <c r="A85" s="1718" t="s">
        <v>3271</v>
      </c>
      <c r="B85" s="516" t="s">
        <v>3272</v>
      </c>
      <c r="C85" s="518" t="s">
        <v>3273</v>
      </c>
      <c r="D85" s="506">
        <v>4</v>
      </c>
      <c r="E85" s="509">
        <v>2.72</v>
      </c>
      <c r="F85" s="509">
        <v>3.25</v>
      </c>
      <c r="G85" s="509">
        <v>3.5</v>
      </c>
      <c r="H85" s="509">
        <v>3.75</v>
      </c>
      <c r="I85" s="509" t="s">
        <v>3243</v>
      </c>
    </row>
    <row r="86" spans="1:9" ht="46.5" customHeight="1">
      <c r="A86" s="1718"/>
      <c r="B86" s="1724" t="s">
        <v>3274</v>
      </c>
      <c r="C86" s="518" t="s">
        <v>3275</v>
      </c>
      <c r="D86" s="506">
        <v>2</v>
      </c>
      <c r="E86" s="513">
        <v>0.72</v>
      </c>
      <c r="F86" s="513">
        <v>0.9</v>
      </c>
      <c r="G86" s="513">
        <v>1</v>
      </c>
      <c r="H86" s="513">
        <v>1</v>
      </c>
      <c r="I86" s="509" t="s">
        <v>3243</v>
      </c>
    </row>
    <row r="87" spans="1:9" ht="46.5">
      <c r="A87" s="1718"/>
      <c r="B87" s="1724"/>
      <c r="C87" s="518" t="s">
        <v>3276</v>
      </c>
      <c r="D87" s="506">
        <v>2</v>
      </c>
      <c r="E87" s="509" t="s">
        <v>1627</v>
      </c>
      <c r="F87" s="513">
        <v>0.5</v>
      </c>
      <c r="G87" s="513">
        <v>0.8</v>
      </c>
      <c r="H87" s="513">
        <v>0.9</v>
      </c>
      <c r="I87" s="509" t="s">
        <v>3243</v>
      </c>
    </row>
  </sheetData>
  <sheetProtection/>
  <mergeCells count="83">
    <mergeCell ref="C81:C82"/>
    <mergeCell ref="A85:A87"/>
    <mergeCell ref="B86:B87"/>
    <mergeCell ref="E81:E82"/>
    <mergeCell ref="A83:A84"/>
    <mergeCell ref="B83:B84"/>
    <mergeCell ref="A81:A82"/>
    <mergeCell ref="B81:B82"/>
    <mergeCell ref="D81:D82"/>
    <mergeCell ref="D70:D74"/>
    <mergeCell ref="G75:G78"/>
    <mergeCell ref="I81:I82"/>
    <mergeCell ref="F81:H81"/>
    <mergeCell ref="H75:H78"/>
    <mergeCell ref="I75:I78"/>
    <mergeCell ref="A79:I79"/>
    <mergeCell ref="D75:D78"/>
    <mergeCell ref="E75:E78"/>
    <mergeCell ref="F75:F78"/>
    <mergeCell ref="A66:A69"/>
    <mergeCell ref="B66:B69"/>
    <mergeCell ref="A70:A78"/>
    <mergeCell ref="B70:B78"/>
    <mergeCell ref="C64:C65"/>
    <mergeCell ref="D64:D65"/>
    <mergeCell ref="F64:H64"/>
    <mergeCell ref="I64:I65"/>
    <mergeCell ref="E64:E65"/>
    <mergeCell ref="A51:A53"/>
    <mergeCell ref="B52:B53"/>
    <mergeCell ref="A54:A62"/>
    <mergeCell ref="B54:B57"/>
    <mergeCell ref="B58:B62"/>
    <mergeCell ref="A63:I63"/>
    <mergeCell ref="A64:A65"/>
    <mergeCell ref="B64:B65"/>
    <mergeCell ref="A48:I48"/>
    <mergeCell ref="A49:A50"/>
    <mergeCell ref="B49:B50"/>
    <mergeCell ref="C49:C50"/>
    <mergeCell ref="D49:D50"/>
    <mergeCell ref="E49:E50"/>
    <mergeCell ref="F49:H49"/>
    <mergeCell ref="I49:I50"/>
    <mergeCell ref="C33:C34"/>
    <mergeCell ref="D33:D34"/>
    <mergeCell ref="E33:E34"/>
    <mergeCell ref="F33:H33"/>
    <mergeCell ref="I33:I34"/>
    <mergeCell ref="A45:A47"/>
    <mergeCell ref="B45:B47"/>
    <mergeCell ref="A35:A37"/>
    <mergeCell ref="B35:B37"/>
    <mergeCell ref="A38:A44"/>
    <mergeCell ref="B38:B43"/>
    <mergeCell ref="A20:A30"/>
    <mergeCell ref="B20:B23"/>
    <mergeCell ref="B24:B30"/>
    <mergeCell ref="D24:D30"/>
    <mergeCell ref="A32:I32"/>
    <mergeCell ref="A33:A34"/>
    <mergeCell ref="B33:B34"/>
    <mergeCell ref="D18:D19"/>
    <mergeCell ref="I18:I19"/>
    <mergeCell ref="E18:E19"/>
    <mergeCell ref="F18:H18"/>
    <mergeCell ref="A18:A19"/>
    <mergeCell ref="B18:B19"/>
    <mergeCell ref="C18:C19"/>
    <mergeCell ref="A17:I17"/>
    <mergeCell ref="A4:A16"/>
    <mergeCell ref="B4:B6"/>
    <mergeCell ref="B7:B12"/>
    <mergeCell ref="D7:D10"/>
    <mergeCell ref="B13:B16"/>
    <mergeCell ref="A1:I1"/>
    <mergeCell ref="A2:A3"/>
    <mergeCell ref="B2:B3"/>
    <mergeCell ref="C2:C3"/>
    <mergeCell ref="D2:D3"/>
    <mergeCell ref="E2:E3"/>
    <mergeCell ref="F2:H2"/>
    <mergeCell ref="I2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L84"/>
  <sheetViews>
    <sheetView zoomScale="75" zoomScaleNormal="75" zoomScalePageLayoutView="0" workbookViewId="0" topLeftCell="A1">
      <selection activeCell="C84" sqref="C84"/>
    </sheetView>
  </sheetViews>
  <sheetFormatPr defaultColWidth="9.140625" defaultRowHeight="23.25" customHeight="1"/>
  <cols>
    <col min="1" max="1" width="60.140625" style="8" customWidth="1"/>
    <col min="2" max="2" width="8.00390625" style="412" customWidth="1"/>
    <col min="3" max="3" width="7.28125" style="412" customWidth="1"/>
    <col min="4" max="4" width="5.8515625" style="1082" customWidth="1"/>
    <col min="5" max="5" width="7.140625" style="1082" customWidth="1"/>
    <col min="6" max="10" width="4.7109375" style="412" customWidth="1"/>
    <col min="11" max="11" width="4.421875" style="412" customWidth="1"/>
    <col min="12" max="12" width="26.00390625" style="1426" customWidth="1"/>
    <col min="13" max="16384" width="9.140625" style="8" customWidth="1"/>
  </cols>
  <sheetData>
    <row r="1" spans="1:12" ht="36" customHeight="1">
      <c r="A1" s="1622" t="s">
        <v>548</v>
      </c>
      <c r="B1" s="1622"/>
      <c r="C1" s="1622"/>
      <c r="D1" s="1622"/>
      <c r="E1" s="1622"/>
      <c r="F1" s="1622"/>
      <c r="G1" s="1622"/>
      <c r="H1" s="1622"/>
      <c r="I1" s="1622"/>
      <c r="J1" s="1622"/>
      <c r="K1" s="1622"/>
      <c r="L1" s="1622"/>
    </row>
    <row r="2" spans="1:12" s="86" customFormat="1" ht="25.5" customHeight="1">
      <c r="A2" s="1606" t="s">
        <v>377</v>
      </c>
      <c r="B2" s="1611" t="s">
        <v>1771</v>
      </c>
      <c r="C2" s="1615" t="s">
        <v>1772</v>
      </c>
      <c r="D2" s="1615" t="s">
        <v>922</v>
      </c>
      <c r="E2" s="1609" t="s">
        <v>268</v>
      </c>
      <c r="F2" s="1609" t="s">
        <v>1720</v>
      </c>
      <c r="G2" s="1609"/>
      <c r="H2" s="1609"/>
      <c r="I2" s="1609"/>
      <c r="J2" s="1609"/>
      <c r="K2" s="1613" t="s">
        <v>2792</v>
      </c>
      <c r="L2" s="1585" t="s">
        <v>2364</v>
      </c>
    </row>
    <row r="3" spans="1:12" s="197" customFormat="1" ht="15.75" customHeight="1">
      <c r="A3" s="1584"/>
      <c r="B3" s="1588"/>
      <c r="C3" s="1590"/>
      <c r="D3" s="1591"/>
      <c r="E3" s="1587"/>
      <c r="F3" s="1292">
        <v>1</v>
      </c>
      <c r="G3" s="1292">
        <v>2</v>
      </c>
      <c r="H3" s="937">
        <v>3</v>
      </c>
      <c r="I3" s="937">
        <v>4</v>
      </c>
      <c r="J3" s="1293">
        <v>5</v>
      </c>
      <c r="K3" s="1589"/>
      <c r="L3" s="1586"/>
    </row>
    <row r="4" spans="1:12" s="197" customFormat="1" ht="23.25" customHeight="1">
      <c r="A4" s="207" t="s">
        <v>2545</v>
      </c>
      <c r="B4" s="211"/>
      <c r="C4" s="1300">
        <f>+C5+C6+C7+C9+C10+C11+C12+C14+C16+C18+C20+C22+C25+C24</f>
        <v>20</v>
      </c>
      <c r="D4" s="1081"/>
      <c r="E4" s="1081"/>
      <c r="F4" s="211"/>
      <c r="G4" s="211"/>
      <c r="H4" s="211"/>
      <c r="I4" s="211"/>
      <c r="J4" s="211"/>
      <c r="K4" s="211"/>
      <c r="L4" s="1427"/>
    </row>
    <row r="5" spans="1:12" s="703" customFormat="1" ht="22.5" customHeight="1">
      <c r="A5" s="1023" t="s">
        <v>2508</v>
      </c>
      <c r="B5" s="1054" t="s">
        <v>1473</v>
      </c>
      <c r="C5" s="1054">
        <v>2</v>
      </c>
      <c r="D5" s="1054" t="s">
        <v>1627</v>
      </c>
      <c r="E5" s="1054">
        <v>5</v>
      </c>
      <c r="F5" s="1061" t="s">
        <v>2781</v>
      </c>
      <c r="G5" s="1061" t="s">
        <v>2782</v>
      </c>
      <c r="H5" s="1061" t="s">
        <v>2783</v>
      </c>
      <c r="I5" s="1061" t="s">
        <v>599</v>
      </c>
      <c r="J5" s="1061" t="s">
        <v>600</v>
      </c>
      <c r="K5" s="1061" t="s">
        <v>2781</v>
      </c>
      <c r="L5" s="1428" t="s">
        <v>555</v>
      </c>
    </row>
    <row r="6" spans="1:12" s="703" customFormat="1" ht="22.5" customHeight="1">
      <c r="A6" s="759" t="s">
        <v>2509</v>
      </c>
      <c r="B6" s="1043" t="s">
        <v>1474</v>
      </c>
      <c r="C6" s="1054">
        <v>1</v>
      </c>
      <c r="D6" s="1032">
        <v>32</v>
      </c>
      <c r="E6" s="1032" t="s">
        <v>1043</v>
      </c>
      <c r="F6" s="1032" t="s">
        <v>2844</v>
      </c>
      <c r="G6" s="1032" t="s">
        <v>2836</v>
      </c>
      <c r="H6" s="1032" t="s">
        <v>1043</v>
      </c>
      <c r="I6" s="1032" t="s">
        <v>2841</v>
      </c>
      <c r="J6" s="1032" t="s">
        <v>1041</v>
      </c>
      <c r="K6" s="1032" t="s">
        <v>2781</v>
      </c>
      <c r="L6" s="1429" t="s">
        <v>924</v>
      </c>
    </row>
    <row r="7" spans="1:12" s="703" customFormat="1" ht="22.5" customHeight="1">
      <c r="A7" s="320" t="s">
        <v>3078</v>
      </c>
      <c r="B7" s="1043" t="s">
        <v>1474</v>
      </c>
      <c r="C7" s="1054">
        <v>1.5</v>
      </c>
      <c r="D7" s="1030" t="s">
        <v>1627</v>
      </c>
      <c r="E7" s="1031">
        <v>0.7</v>
      </c>
      <c r="F7" s="1032" t="s">
        <v>1041</v>
      </c>
      <c r="G7" s="1032" t="s">
        <v>3128</v>
      </c>
      <c r="H7" s="1032" t="s">
        <v>3129</v>
      </c>
      <c r="I7" s="1032" t="s">
        <v>3130</v>
      </c>
      <c r="J7" s="1032" t="s">
        <v>1040</v>
      </c>
      <c r="K7" s="1032" t="s">
        <v>2781</v>
      </c>
      <c r="L7" s="1430" t="s">
        <v>2547</v>
      </c>
    </row>
    <row r="8" spans="1:12" s="703" customFormat="1" ht="22.5" customHeight="1">
      <c r="A8" s="243" t="s">
        <v>2645</v>
      </c>
      <c r="B8" s="1030"/>
      <c r="C8" s="1054"/>
      <c r="D8" s="1030"/>
      <c r="E8" s="1031"/>
      <c r="F8" s="1032"/>
      <c r="G8" s="1032"/>
      <c r="H8" s="1032"/>
      <c r="I8" s="1032"/>
      <c r="J8" s="1032"/>
      <c r="K8" s="1032"/>
      <c r="L8" s="1430"/>
    </row>
    <row r="9" spans="1:12" s="703" customFormat="1" ht="22.5" customHeight="1">
      <c r="A9" s="320" t="s">
        <v>3079</v>
      </c>
      <c r="B9" s="1038" t="s">
        <v>1474</v>
      </c>
      <c r="C9" s="1054">
        <v>1.5</v>
      </c>
      <c r="D9" s="1038"/>
      <c r="E9" s="1039">
        <v>55</v>
      </c>
      <c r="F9" s="1032" t="s">
        <v>2841</v>
      </c>
      <c r="G9" s="1032" t="s">
        <v>1041</v>
      </c>
      <c r="H9" s="1032" t="s">
        <v>2842</v>
      </c>
      <c r="I9" s="1032" t="s">
        <v>3128</v>
      </c>
      <c r="J9" s="1032" t="s">
        <v>2796</v>
      </c>
      <c r="K9" s="1032" t="s">
        <v>2781</v>
      </c>
      <c r="L9" s="1430" t="s">
        <v>3080</v>
      </c>
    </row>
    <row r="10" spans="1:12" s="703" customFormat="1" ht="22.5" customHeight="1">
      <c r="A10" s="1040" t="s">
        <v>2524</v>
      </c>
      <c r="B10" s="1030" t="s">
        <v>1474</v>
      </c>
      <c r="C10" s="1054">
        <v>2</v>
      </c>
      <c r="D10" s="1030" t="s">
        <v>1627</v>
      </c>
      <c r="E10" s="1030">
        <v>80</v>
      </c>
      <c r="F10" s="1032" t="s">
        <v>3129</v>
      </c>
      <c r="G10" s="1032" t="s">
        <v>328</v>
      </c>
      <c r="H10" s="1032" t="s">
        <v>3130</v>
      </c>
      <c r="I10" s="1032" t="s">
        <v>2795</v>
      </c>
      <c r="J10" s="1032" t="s">
        <v>1040</v>
      </c>
      <c r="K10" s="1032" t="s">
        <v>2781</v>
      </c>
      <c r="L10" s="1034" t="s">
        <v>555</v>
      </c>
    </row>
    <row r="11" spans="1:12" s="703" customFormat="1" ht="22.5" customHeight="1">
      <c r="A11" s="1040" t="s">
        <v>2525</v>
      </c>
      <c r="B11" s="1030" t="s">
        <v>1474</v>
      </c>
      <c r="C11" s="1054">
        <v>2</v>
      </c>
      <c r="D11" s="1032" t="s">
        <v>3130</v>
      </c>
      <c r="E11" s="1032" t="s">
        <v>1040</v>
      </c>
      <c r="F11" s="1061" t="s">
        <v>3130</v>
      </c>
      <c r="G11" s="1061" t="s">
        <v>2795</v>
      </c>
      <c r="H11" s="1061" t="s">
        <v>1040</v>
      </c>
      <c r="I11" s="1061" t="s">
        <v>325</v>
      </c>
      <c r="J11" s="1061" t="s">
        <v>1032</v>
      </c>
      <c r="K11" s="1061" t="s">
        <v>2781</v>
      </c>
      <c r="L11" s="1047" t="s">
        <v>555</v>
      </c>
    </row>
    <row r="12" spans="1:12" s="703" customFormat="1" ht="22.5" customHeight="1">
      <c r="A12" s="329" t="s">
        <v>2499</v>
      </c>
      <c r="B12" s="1052" t="s">
        <v>1474</v>
      </c>
      <c r="C12" s="1054">
        <v>1.5</v>
      </c>
      <c r="D12" s="1032" t="s">
        <v>101</v>
      </c>
      <c r="E12" s="1032" t="s">
        <v>101</v>
      </c>
      <c r="F12" s="1032" t="s">
        <v>1526</v>
      </c>
      <c r="G12" s="1032" t="s">
        <v>104</v>
      </c>
      <c r="H12" s="1032" t="s">
        <v>101</v>
      </c>
      <c r="I12" s="1032" t="s">
        <v>102</v>
      </c>
      <c r="J12" s="1032" t="s">
        <v>103</v>
      </c>
      <c r="K12" s="1032" t="s">
        <v>2781</v>
      </c>
      <c r="L12" s="759" t="s">
        <v>1528</v>
      </c>
    </row>
    <row r="13" spans="1:12" s="703" customFormat="1" ht="22.5" customHeight="1">
      <c r="A13" s="329" t="s">
        <v>100</v>
      </c>
      <c r="B13" s="1052"/>
      <c r="C13" s="1054"/>
      <c r="D13" s="1032"/>
      <c r="E13" s="1032"/>
      <c r="F13" s="1032"/>
      <c r="G13" s="1032"/>
      <c r="H13" s="1032"/>
      <c r="I13" s="1032"/>
      <c r="J13" s="1032"/>
      <c r="K13" s="1032"/>
      <c r="L13" s="1075"/>
    </row>
    <row r="14" spans="1:12" s="703" customFormat="1" ht="22.5" customHeight="1">
      <c r="A14" s="329" t="s">
        <v>2500</v>
      </c>
      <c r="B14" s="1032" t="s">
        <v>1473</v>
      </c>
      <c r="C14" s="1054">
        <v>1.5</v>
      </c>
      <c r="D14" s="1032"/>
      <c r="E14" s="1032" t="s">
        <v>600</v>
      </c>
      <c r="F14" s="1032" t="s">
        <v>2781</v>
      </c>
      <c r="G14" s="1032" t="s">
        <v>2782</v>
      </c>
      <c r="H14" s="1032" t="s">
        <v>2783</v>
      </c>
      <c r="I14" s="1032" t="s">
        <v>599</v>
      </c>
      <c r="J14" s="1032" t="s">
        <v>600</v>
      </c>
      <c r="K14" s="1032" t="s">
        <v>2781</v>
      </c>
      <c r="L14" s="759" t="s">
        <v>1529</v>
      </c>
    </row>
    <row r="15" spans="1:12" s="703" customFormat="1" ht="22.5" customHeight="1">
      <c r="A15" s="329" t="s">
        <v>1527</v>
      </c>
      <c r="B15" s="1032"/>
      <c r="C15" s="1054"/>
      <c r="D15" s="1032"/>
      <c r="E15" s="1032"/>
      <c r="F15" s="1032"/>
      <c r="G15" s="1032"/>
      <c r="H15" s="1032"/>
      <c r="I15" s="1032"/>
      <c r="J15" s="1032"/>
      <c r="K15" s="1032"/>
      <c r="L15" s="1049"/>
    </row>
    <row r="16" spans="1:12" s="703" customFormat="1" ht="22.5" customHeight="1">
      <c r="A16" s="1244" t="s">
        <v>2516</v>
      </c>
      <c r="B16" s="1099"/>
      <c r="C16" s="1054">
        <v>1.5</v>
      </c>
      <c r="D16" s="1044"/>
      <c r="E16" s="1044"/>
      <c r="F16" s="1044"/>
      <c r="G16" s="1044"/>
      <c r="H16" s="1044"/>
      <c r="I16" s="1044"/>
      <c r="J16" s="1044"/>
      <c r="K16" s="1044" t="s">
        <v>2781</v>
      </c>
      <c r="L16" s="1250" t="s">
        <v>2029</v>
      </c>
    </row>
    <row r="17" spans="1:12" s="703" customFormat="1" ht="22.5" customHeight="1">
      <c r="A17" s="1244" t="s">
        <v>1530</v>
      </c>
      <c r="B17" s="1099"/>
      <c r="C17" s="1054"/>
      <c r="D17" s="1044"/>
      <c r="E17" s="1044"/>
      <c r="F17" s="1044"/>
      <c r="G17" s="1044"/>
      <c r="H17" s="1044"/>
      <c r="I17" s="1044"/>
      <c r="J17" s="1044"/>
      <c r="K17" s="1044"/>
      <c r="L17" s="1250"/>
    </row>
    <row r="18" spans="1:12" s="703" customFormat="1" ht="22.5" customHeight="1">
      <c r="A18" s="1245" t="s">
        <v>2517</v>
      </c>
      <c r="B18" s="1099" t="s">
        <v>1473</v>
      </c>
      <c r="C18" s="1054">
        <v>1.5</v>
      </c>
      <c r="D18" s="1044"/>
      <c r="E18" s="1044" t="s">
        <v>600</v>
      </c>
      <c r="F18" s="1044" t="s">
        <v>2781</v>
      </c>
      <c r="G18" s="1044" t="s">
        <v>2782</v>
      </c>
      <c r="H18" s="1044" t="s">
        <v>2783</v>
      </c>
      <c r="I18" s="1044" t="s">
        <v>599</v>
      </c>
      <c r="J18" s="1044" t="s">
        <v>600</v>
      </c>
      <c r="K18" s="1044" t="s">
        <v>2781</v>
      </c>
      <c r="L18" s="1250" t="s">
        <v>2030</v>
      </c>
    </row>
    <row r="19" spans="1:12" s="703" customFormat="1" ht="22.5" customHeight="1">
      <c r="A19" s="364" t="s">
        <v>89</v>
      </c>
      <c r="B19" s="1099"/>
      <c r="C19" s="1054"/>
      <c r="D19" s="1044"/>
      <c r="E19" s="1044"/>
      <c r="F19" s="1044"/>
      <c r="G19" s="1044"/>
      <c r="H19" s="1044"/>
      <c r="I19" s="1044"/>
      <c r="J19" s="1044"/>
      <c r="K19" s="1044"/>
      <c r="L19" s="1250"/>
    </row>
    <row r="20" spans="1:12" s="703" customFormat="1" ht="22.5" customHeight="1">
      <c r="A20" s="364" t="s">
        <v>2518</v>
      </c>
      <c r="B20" s="1099" t="s">
        <v>1473</v>
      </c>
      <c r="C20" s="1054">
        <v>1</v>
      </c>
      <c r="D20" s="1044"/>
      <c r="E20" s="1044" t="s">
        <v>2783</v>
      </c>
      <c r="F20" s="1044" t="s">
        <v>2781</v>
      </c>
      <c r="G20" s="1044" t="s">
        <v>2782</v>
      </c>
      <c r="H20" s="1044" t="s">
        <v>2783</v>
      </c>
      <c r="I20" s="1044" t="s">
        <v>599</v>
      </c>
      <c r="J20" s="1044" t="s">
        <v>600</v>
      </c>
      <c r="K20" s="1044" t="s">
        <v>2781</v>
      </c>
      <c r="L20" s="1250" t="s">
        <v>2031</v>
      </c>
    </row>
    <row r="21" spans="1:12" s="703" customFormat="1" ht="22.5" customHeight="1">
      <c r="A21" s="1244" t="s">
        <v>1531</v>
      </c>
      <c r="B21" s="1099"/>
      <c r="C21" s="1054"/>
      <c r="D21" s="1044"/>
      <c r="E21" s="1044"/>
      <c r="F21" s="1044"/>
      <c r="G21" s="1044"/>
      <c r="H21" s="1044"/>
      <c r="I21" s="1044"/>
      <c r="J21" s="1044"/>
      <c r="K21" s="1044"/>
      <c r="L21" s="1250"/>
    </row>
    <row r="22" spans="1:12" s="703" customFormat="1" ht="22.5" customHeight="1">
      <c r="A22" s="364" t="s">
        <v>2519</v>
      </c>
      <c r="B22" s="1099" t="s">
        <v>1473</v>
      </c>
      <c r="C22" s="1054">
        <v>1</v>
      </c>
      <c r="D22" s="1044"/>
      <c r="E22" s="1044" t="s">
        <v>2783</v>
      </c>
      <c r="F22" s="1044" t="s">
        <v>2781</v>
      </c>
      <c r="G22" s="1044" t="s">
        <v>2782</v>
      </c>
      <c r="H22" s="1044" t="s">
        <v>2783</v>
      </c>
      <c r="I22" s="1044" t="s">
        <v>599</v>
      </c>
      <c r="J22" s="1044" t="s">
        <v>600</v>
      </c>
      <c r="K22" s="1044" t="s">
        <v>2781</v>
      </c>
      <c r="L22" s="1250" t="s">
        <v>2031</v>
      </c>
    </row>
    <row r="23" spans="1:12" s="703" customFormat="1" ht="22.5" customHeight="1">
      <c r="A23" s="364" t="s">
        <v>86</v>
      </c>
      <c r="B23" s="1099"/>
      <c r="C23" s="1054"/>
      <c r="D23" s="1044"/>
      <c r="E23" s="1044"/>
      <c r="F23" s="1044"/>
      <c r="G23" s="1044"/>
      <c r="H23" s="1044"/>
      <c r="I23" s="1044"/>
      <c r="J23" s="1044"/>
      <c r="K23" s="1044"/>
      <c r="L23" s="1250"/>
    </row>
    <row r="24" spans="1:12" s="703" customFormat="1" ht="22.5" customHeight="1">
      <c r="A24" s="364" t="s">
        <v>2521</v>
      </c>
      <c r="B24" s="1099" t="s">
        <v>1473</v>
      </c>
      <c r="C24" s="1054">
        <v>1</v>
      </c>
      <c r="D24" s="1043"/>
      <c r="E24" s="1044" t="s">
        <v>600</v>
      </c>
      <c r="F24" s="1044" t="s">
        <v>2781</v>
      </c>
      <c r="G24" s="1044" t="s">
        <v>2782</v>
      </c>
      <c r="H24" s="1044" t="s">
        <v>2783</v>
      </c>
      <c r="I24" s="1044" t="s">
        <v>599</v>
      </c>
      <c r="J24" s="1044" t="s">
        <v>600</v>
      </c>
      <c r="K24" s="1044" t="s">
        <v>2781</v>
      </c>
      <c r="L24" s="1250" t="s">
        <v>1171</v>
      </c>
    </row>
    <row r="25" spans="1:12" s="703" customFormat="1" ht="22.5" customHeight="1">
      <c r="A25" s="364" t="s">
        <v>2526</v>
      </c>
      <c r="B25" s="1154" t="s">
        <v>1473</v>
      </c>
      <c r="C25" s="1054">
        <v>1</v>
      </c>
      <c r="D25" s="1154"/>
      <c r="E25" s="1154" t="s">
        <v>600</v>
      </c>
      <c r="F25" s="1154" t="s">
        <v>2781</v>
      </c>
      <c r="G25" s="1154" t="s">
        <v>2782</v>
      </c>
      <c r="H25" s="1154" t="s">
        <v>2783</v>
      </c>
      <c r="I25" s="1154" t="s">
        <v>599</v>
      </c>
      <c r="J25" s="1154" t="s">
        <v>600</v>
      </c>
      <c r="K25" s="1154" t="s">
        <v>2781</v>
      </c>
      <c r="L25" s="1250" t="s">
        <v>3104</v>
      </c>
    </row>
    <row r="26" spans="1:12" s="703" customFormat="1" ht="22.5" customHeight="1">
      <c r="A26" s="364" t="s">
        <v>95</v>
      </c>
      <c r="B26" s="1154"/>
      <c r="C26" s="1054"/>
      <c r="D26" s="1154"/>
      <c r="E26" s="1154"/>
      <c r="F26" s="1154"/>
      <c r="G26" s="1154"/>
      <c r="H26" s="1154"/>
      <c r="I26" s="1154"/>
      <c r="J26" s="1154"/>
      <c r="K26" s="1154"/>
      <c r="L26" s="1155"/>
    </row>
    <row r="27" spans="1:12" s="197" customFormat="1" ht="23.25" customHeight="1">
      <c r="A27" s="344" t="s">
        <v>2546</v>
      </c>
      <c r="B27" s="1043"/>
      <c r="C27" s="1480">
        <f>+C28+C29+C30+C31+C32+C33+C34+C36+C37+C39+C40+C41+C42+C43+C46+C48+C50+C52</f>
        <v>30</v>
      </c>
      <c r="D27" s="1043"/>
      <c r="E27" s="1043"/>
      <c r="F27" s="216"/>
      <c r="G27" s="216"/>
      <c r="H27" s="216"/>
      <c r="I27" s="216"/>
      <c r="J27" s="216"/>
      <c r="K27" s="216"/>
      <c r="L27" s="1431"/>
    </row>
    <row r="28" spans="1:12" s="703" customFormat="1" ht="22.5" customHeight="1">
      <c r="A28" s="1027" t="s">
        <v>3081</v>
      </c>
      <c r="B28" s="1074" t="s">
        <v>1474</v>
      </c>
      <c r="C28" s="1054">
        <v>2.5</v>
      </c>
      <c r="D28" s="1074">
        <v>0.76</v>
      </c>
      <c r="E28" s="1074">
        <v>0.8</v>
      </c>
      <c r="F28" s="1044" t="s">
        <v>2796</v>
      </c>
      <c r="G28" s="1044" t="s">
        <v>3129</v>
      </c>
      <c r="H28" s="1044" t="s">
        <v>328</v>
      </c>
      <c r="I28" s="1044" t="s">
        <v>3130</v>
      </c>
      <c r="J28" s="1044" t="s">
        <v>2795</v>
      </c>
      <c r="K28" s="1044" t="s">
        <v>2782</v>
      </c>
      <c r="L28" s="1432" t="s">
        <v>1782</v>
      </c>
    </row>
    <row r="29" spans="1:12" s="703" customFormat="1" ht="22.5" customHeight="1">
      <c r="A29" s="758" t="s">
        <v>897</v>
      </c>
      <c r="B29" s="1043" t="s">
        <v>1474</v>
      </c>
      <c r="C29" s="1054">
        <v>1.5</v>
      </c>
      <c r="D29" s="1052">
        <v>0.72</v>
      </c>
      <c r="E29" s="1031">
        <v>0.8</v>
      </c>
      <c r="F29" s="1032" t="s">
        <v>2796</v>
      </c>
      <c r="G29" s="1032" t="s">
        <v>3129</v>
      </c>
      <c r="H29" s="1032" t="s">
        <v>328</v>
      </c>
      <c r="I29" s="1032" t="s">
        <v>3130</v>
      </c>
      <c r="J29" s="1032" t="s">
        <v>2795</v>
      </c>
      <c r="K29" s="1032" t="s">
        <v>2782</v>
      </c>
      <c r="L29" s="1429" t="s">
        <v>2936</v>
      </c>
    </row>
    <row r="30" spans="1:12" s="703" customFormat="1" ht="22.5" customHeight="1">
      <c r="A30" s="320" t="s">
        <v>2501</v>
      </c>
      <c r="B30" s="1055" t="s">
        <v>780</v>
      </c>
      <c r="C30" s="1054">
        <v>2</v>
      </c>
      <c r="D30" s="1055" t="s">
        <v>1545</v>
      </c>
      <c r="E30" s="1031" t="s">
        <v>2797</v>
      </c>
      <c r="F30" s="1032" t="s">
        <v>599</v>
      </c>
      <c r="G30" s="1032" t="s">
        <v>2783</v>
      </c>
      <c r="H30" s="1032" t="s">
        <v>2782</v>
      </c>
      <c r="I30" s="1032" t="s">
        <v>2781</v>
      </c>
      <c r="J30" s="1032" t="s">
        <v>2740</v>
      </c>
      <c r="K30" s="1032" t="s">
        <v>2782</v>
      </c>
      <c r="L30" s="1430" t="s">
        <v>2185</v>
      </c>
    </row>
    <row r="31" spans="1:12" s="703" customFormat="1" ht="22.5" customHeight="1">
      <c r="A31" s="1053" t="s">
        <v>2502</v>
      </c>
      <c r="B31" s="1090" t="s">
        <v>1476</v>
      </c>
      <c r="C31" s="1054">
        <v>1.5</v>
      </c>
      <c r="D31" s="1058">
        <v>0.6</v>
      </c>
      <c r="E31" s="1058">
        <v>0.5</v>
      </c>
      <c r="F31" s="1061" t="s">
        <v>2803</v>
      </c>
      <c r="G31" s="1061" t="s">
        <v>2804</v>
      </c>
      <c r="H31" s="1061" t="s">
        <v>2800</v>
      </c>
      <c r="I31" s="1061" t="s">
        <v>2801</v>
      </c>
      <c r="J31" s="1061" t="s">
        <v>2802</v>
      </c>
      <c r="K31" s="1061" t="s">
        <v>2782</v>
      </c>
      <c r="L31" s="1428" t="s">
        <v>421</v>
      </c>
    </row>
    <row r="32" spans="1:12" s="703" customFormat="1" ht="22.5" customHeight="1">
      <c r="A32" s="1062" t="s">
        <v>2503</v>
      </c>
      <c r="B32" s="1055" t="s">
        <v>780</v>
      </c>
      <c r="C32" s="1054">
        <v>2</v>
      </c>
      <c r="D32" s="1055" t="s">
        <v>1316</v>
      </c>
      <c r="E32" s="1031" t="s">
        <v>1551</v>
      </c>
      <c r="F32" s="1032" t="s">
        <v>600</v>
      </c>
      <c r="G32" s="1032" t="s">
        <v>599</v>
      </c>
      <c r="H32" s="1032" t="s">
        <v>2783</v>
      </c>
      <c r="I32" s="1032" t="s">
        <v>2782</v>
      </c>
      <c r="J32" s="1032" t="s">
        <v>2781</v>
      </c>
      <c r="K32" s="1032" t="s">
        <v>2782</v>
      </c>
      <c r="L32" s="1430" t="s">
        <v>2547</v>
      </c>
    </row>
    <row r="33" spans="1:12" s="703" customFormat="1" ht="22.5" customHeight="1">
      <c r="A33" s="320" t="s">
        <v>2504</v>
      </c>
      <c r="B33" s="1090" t="s">
        <v>781</v>
      </c>
      <c r="C33" s="1054">
        <v>2</v>
      </c>
      <c r="D33" s="1063">
        <f>3/179*1000</f>
        <v>16.75977653631285</v>
      </c>
      <c r="E33" s="1039">
        <v>9</v>
      </c>
      <c r="F33" s="1032" t="s">
        <v>2810</v>
      </c>
      <c r="G33" s="1032" t="s">
        <v>2816</v>
      </c>
      <c r="H33" s="1032" t="s">
        <v>2815</v>
      </c>
      <c r="I33" s="1032" t="s">
        <v>2814</v>
      </c>
      <c r="J33" s="1032" t="s">
        <v>2813</v>
      </c>
      <c r="K33" s="1032" t="s">
        <v>2782</v>
      </c>
      <c r="L33" s="1430" t="s">
        <v>2332</v>
      </c>
    </row>
    <row r="34" spans="1:12" s="703" customFormat="1" ht="22.5" customHeight="1">
      <c r="A34" s="320" t="s">
        <v>3082</v>
      </c>
      <c r="B34" s="1030" t="s">
        <v>1474</v>
      </c>
      <c r="C34" s="1054">
        <v>2</v>
      </c>
      <c r="D34" s="1030"/>
      <c r="E34" s="1030" t="s">
        <v>3202</v>
      </c>
      <c r="F34" s="1032" t="s">
        <v>2816</v>
      </c>
      <c r="G34" s="1032" t="s">
        <v>2823</v>
      </c>
      <c r="H34" s="1032" t="s">
        <v>2814</v>
      </c>
      <c r="I34" s="1032" t="s">
        <v>2811</v>
      </c>
      <c r="J34" s="1032" t="s">
        <v>599</v>
      </c>
      <c r="K34" s="1032" t="s">
        <v>2782</v>
      </c>
      <c r="L34" s="1430" t="s">
        <v>2547</v>
      </c>
    </row>
    <row r="35" spans="1:12" s="703" customFormat="1" ht="22.5" customHeight="1">
      <c r="A35" s="243" t="s">
        <v>2962</v>
      </c>
      <c r="B35" s="1030"/>
      <c r="C35" s="1054"/>
      <c r="D35" s="1030"/>
      <c r="E35" s="1030"/>
      <c r="F35" s="1032"/>
      <c r="G35" s="1032"/>
      <c r="H35" s="1032"/>
      <c r="I35" s="1032"/>
      <c r="J35" s="1032"/>
      <c r="K35" s="1032"/>
      <c r="L35" s="1430"/>
    </row>
    <row r="36" spans="1:12" s="703" customFormat="1" ht="22.5" customHeight="1">
      <c r="A36" s="320" t="s">
        <v>2506</v>
      </c>
      <c r="B36" s="1090" t="s">
        <v>781</v>
      </c>
      <c r="C36" s="1054">
        <v>2</v>
      </c>
      <c r="D36" s="1039">
        <v>23</v>
      </c>
      <c r="E36" s="1030">
        <v>20</v>
      </c>
      <c r="F36" s="1032" t="s">
        <v>2824</v>
      </c>
      <c r="G36" s="1032" t="s">
        <v>2825</v>
      </c>
      <c r="H36" s="1032" t="s">
        <v>2826</v>
      </c>
      <c r="I36" s="1032" t="s">
        <v>2816</v>
      </c>
      <c r="J36" s="1032" t="s">
        <v>2823</v>
      </c>
      <c r="K36" s="1032" t="s">
        <v>2782</v>
      </c>
      <c r="L36" s="1430" t="s">
        <v>2332</v>
      </c>
    </row>
    <row r="37" spans="1:12" s="703" customFormat="1" ht="22.5" customHeight="1">
      <c r="A37" s="320" t="s">
        <v>3083</v>
      </c>
      <c r="B37" s="1055" t="s">
        <v>1474</v>
      </c>
      <c r="C37" s="1054">
        <v>2</v>
      </c>
      <c r="D37" s="1057"/>
      <c r="E37" s="1061" t="s">
        <v>3195</v>
      </c>
      <c r="F37" s="1083" t="s">
        <v>2812</v>
      </c>
      <c r="G37" s="1083" t="s">
        <v>3192</v>
      </c>
      <c r="H37" s="1083" t="s">
        <v>600</v>
      </c>
      <c r="I37" s="1083" t="s">
        <v>599</v>
      </c>
      <c r="J37" s="1083" t="s">
        <v>2783</v>
      </c>
      <c r="K37" s="1061" t="s">
        <v>2782</v>
      </c>
      <c r="L37" s="1034" t="s">
        <v>442</v>
      </c>
    </row>
    <row r="38" spans="1:12" s="703" customFormat="1" ht="22.5" customHeight="1">
      <c r="A38" s="320" t="s">
        <v>1302</v>
      </c>
      <c r="B38" s="1057"/>
      <c r="C38" s="1054"/>
      <c r="D38" s="1057"/>
      <c r="E38" s="1057"/>
      <c r="F38" s="1065"/>
      <c r="G38" s="1065"/>
      <c r="H38" s="1065"/>
      <c r="I38" s="1065"/>
      <c r="J38" s="1065"/>
      <c r="K38" s="1065"/>
      <c r="L38" s="1047"/>
    </row>
    <row r="39" spans="1:12" s="703" customFormat="1" ht="22.5" customHeight="1">
      <c r="A39" s="320" t="s">
        <v>3084</v>
      </c>
      <c r="B39" s="1067"/>
      <c r="C39" s="1054">
        <v>2</v>
      </c>
      <c r="D39" s="1067">
        <v>0.64</v>
      </c>
      <c r="E39" s="1068">
        <v>0.5</v>
      </c>
      <c r="F39" s="1032" t="s">
        <v>2803</v>
      </c>
      <c r="G39" s="1032" t="s">
        <v>2804</v>
      </c>
      <c r="H39" s="1032" t="s">
        <v>2800</v>
      </c>
      <c r="I39" s="1032" t="s">
        <v>2801</v>
      </c>
      <c r="J39" s="1032" t="s">
        <v>2802</v>
      </c>
      <c r="K39" s="1032" t="s">
        <v>2782</v>
      </c>
      <c r="L39" s="1433" t="s">
        <v>2547</v>
      </c>
    </row>
    <row r="40" spans="1:12" s="703" customFormat="1" ht="21" customHeight="1">
      <c r="A40" s="320" t="s">
        <v>2511</v>
      </c>
      <c r="B40" s="1055"/>
      <c r="C40" s="1054">
        <v>2</v>
      </c>
      <c r="D40" s="1055">
        <v>0.0109</v>
      </c>
      <c r="E40" s="1031">
        <v>0.01</v>
      </c>
      <c r="F40" s="1032" t="s">
        <v>2806</v>
      </c>
      <c r="G40" s="1032" t="s">
        <v>2859</v>
      </c>
      <c r="H40" s="1032" t="s">
        <v>2781</v>
      </c>
      <c r="I40" s="1032" t="s">
        <v>2849</v>
      </c>
      <c r="J40" s="1032" t="s">
        <v>2805</v>
      </c>
      <c r="K40" s="1032" t="s">
        <v>2782</v>
      </c>
      <c r="L40" s="1433" t="s">
        <v>2547</v>
      </c>
    </row>
    <row r="41" spans="1:12" s="703" customFormat="1" ht="22.5" customHeight="1">
      <c r="A41" s="243" t="s">
        <v>2512</v>
      </c>
      <c r="B41" s="1030" t="s">
        <v>1474</v>
      </c>
      <c r="C41" s="1054">
        <v>1</v>
      </c>
      <c r="D41" s="1030">
        <v>100</v>
      </c>
      <c r="E41" s="1030">
        <v>100</v>
      </c>
      <c r="F41" s="1032" t="s">
        <v>3130</v>
      </c>
      <c r="G41" s="1032" t="s">
        <v>2795</v>
      </c>
      <c r="H41" s="1032" t="s">
        <v>1040</v>
      </c>
      <c r="I41" s="1032" t="s">
        <v>325</v>
      </c>
      <c r="J41" s="1032" t="s">
        <v>1032</v>
      </c>
      <c r="K41" s="1032" t="s">
        <v>2782</v>
      </c>
      <c r="L41" s="1430" t="s">
        <v>2547</v>
      </c>
    </row>
    <row r="42" spans="1:12" s="703" customFormat="1" ht="22.5" customHeight="1">
      <c r="A42" s="758" t="s">
        <v>3085</v>
      </c>
      <c r="B42" s="1092" t="s">
        <v>788</v>
      </c>
      <c r="C42" s="1054">
        <v>1.5</v>
      </c>
      <c r="D42" s="1032" t="s">
        <v>3151</v>
      </c>
      <c r="E42" s="1032" t="s">
        <v>3150</v>
      </c>
      <c r="F42" s="1071" t="s">
        <v>2827</v>
      </c>
      <c r="G42" s="1071" t="s">
        <v>2813</v>
      </c>
      <c r="H42" s="1071" t="s">
        <v>2811</v>
      </c>
      <c r="I42" s="1071" t="s">
        <v>2812</v>
      </c>
      <c r="J42" s="1071" t="s">
        <v>3192</v>
      </c>
      <c r="K42" s="1044" t="s">
        <v>2782</v>
      </c>
      <c r="L42" s="1434" t="s">
        <v>2335</v>
      </c>
    </row>
    <row r="43" spans="1:12" s="703" customFormat="1" ht="22.5" customHeight="1">
      <c r="A43" s="1162" t="s">
        <v>2027</v>
      </c>
      <c r="B43" s="1052"/>
      <c r="C43" s="1054">
        <v>1.5</v>
      </c>
      <c r="D43" s="1032"/>
      <c r="E43" s="1032"/>
      <c r="F43" s="1032"/>
      <c r="G43" s="1032"/>
      <c r="H43" s="1032"/>
      <c r="I43" s="1032"/>
      <c r="J43" s="1032"/>
      <c r="K43" s="1032" t="s">
        <v>2782</v>
      </c>
      <c r="L43" s="1250" t="s">
        <v>2032</v>
      </c>
    </row>
    <row r="44" spans="1:12" s="703" customFormat="1" ht="22.5" customHeight="1">
      <c r="A44" s="1162" t="s">
        <v>83</v>
      </c>
      <c r="B44" s="1052"/>
      <c r="C44" s="1054"/>
      <c r="D44" s="1032"/>
      <c r="E44" s="1032"/>
      <c r="F44" s="1032"/>
      <c r="G44" s="1032"/>
      <c r="H44" s="1032"/>
      <c r="I44" s="1032"/>
      <c r="J44" s="1032"/>
      <c r="K44" s="1032"/>
      <c r="L44" s="1250"/>
    </row>
    <row r="45" spans="1:12" s="703" customFormat="1" ht="22.5" customHeight="1">
      <c r="A45" s="1162"/>
      <c r="B45" s="1052"/>
      <c r="C45" s="1054"/>
      <c r="D45" s="1032"/>
      <c r="E45" s="1032"/>
      <c r="F45" s="1032"/>
      <c r="G45" s="1032"/>
      <c r="H45" s="1032"/>
      <c r="I45" s="1032"/>
      <c r="J45" s="1032"/>
      <c r="K45" s="1032"/>
      <c r="L45" s="1250"/>
    </row>
    <row r="46" spans="1:12" s="703" customFormat="1" ht="22.5" customHeight="1">
      <c r="A46" s="1162" t="s">
        <v>2028</v>
      </c>
      <c r="B46" s="1052"/>
      <c r="C46" s="1054">
        <v>1</v>
      </c>
      <c r="D46" s="1032"/>
      <c r="E46" s="1032"/>
      <c r="F46" s="1032"/>
      <c r="G46" s="1032"/>
      <c r="H46" s="1032"/>
      <c r="I46" s="1032"/>
      <c r="J46" s="1032"/>
      <c r="K46" s="1032" t="s">
        <v>2782</v>
      </c>
      <c r="L46" s="1250" t="s">
        <v>2246</v>
      </c>
    </row>
    <row r="47" spans="1:12" s="703" customFormat="1" ht="22.5" customHeight="1">
      <c r="A47" s="1162" t="s">
        <v>96</v>
      </c>
      <c r="B47" s="1052"/>
      <c r="C47" s="1054"/>
      <c r="D47" s="1032"/>
      <c r="E47" s="1032"/>
      <c r="F47" s="1032"/>
      <c r="G47" s="1032"/>
      <c r="H47" s="1032"/>
      <c r="I47" s="1032"/>
      <c r="J47" s="1032"/>
      <c r="K47" s="1032"/>
      <c r="L47" s="1250"/>
    </row>
    <row r="48" spans="1:12" s="703" customFormat="1" ht="22.5" customHeight="1">
      <c r="A48" s="1162" t="s">
        <v>2025</v>
      </c>
      <c r="B48" s="1052"/>
      <c r="C48" s="1054">
        <v>1.5</v>
      </c>
      <c r="D48" s="1032"/>
      <c r="E48" s="1032"/>
      <c r="F48" s="1032"/>
      <c r="G48" s="1032"/>
      <c r="H48" s="1032"/>
      <c r="I48" s="1032"/>
      <c r="J48" s="1032"/>
      <c r="K48" s="1032" t="s">
        <v>2782</v>
      </c>
      <c r="L48" s="1250" t="s">
        <v>3223</v>
      </c>
    </row>
    <row r="49" spans="1:12" s="703" customFormat="1" ht="22.5" customHeight="1">
      <c r="A49" s="1162" t="s">
        <v>97</v>
      </c>
      <c r="B49" s="1052"/>
      <c r="C49" s="1054"/>
      <c r="D49" s="1032"/>
      <c r="E49" s="1032"/>
      <c r="F49" s="1032"/>
      <c r="G49" s="1032"/>
      <c r="H49" s="1032"/>
      <c r="I49" s="1032"/>
      <c r="J49" s="1032"/>
      <c r="K49" s="1032"/>
      <c r="L49" s="1250"/>
    </row>
    <row r="50" spans="1:12" s="703" customFormat="1" ht="22.5" customHeight="1">
      <c r="A50" s="1162" t="s">
        <v>2026</v>
      </c>
      <c r="B50" s="1052"/>
      <c r="C50" s="1054">
        <v>1</v>
      </c>
      <c r="D50" s="1032"/>
      <c r="E50" s="1032"/>
      <c r="F50" s="1032"/>
      <c r="G50" s="1032"/>
      <c r="H50" s="1032"/>
      <c r="I50" s="1032"/>
      <c r="J50" s="1032"/>
      <c r="K50" s="1032" t="s">
        <v>2782</v>
      </c>
      <c r="L50" s="1250" t="s">
        <v>404</v>
      </c>
    </row>
    <row r="51" spans="1:12" s="703" customFormat="1" ht="22.5" customHeight="1">
      <c r="A51" s="1162" t="s">
        <v>99</v>
      </c>
      <c r="B51" s="1052"/>
      <c r="C51" s="1054"/>
      <c r="D51" s="1032"/>
      <c r="E51" s="1032"/>
      <c r="F51" s="1032"/>
      <c r="G51" s="1032"/>
      <c r="H51" s="1032"/>
      <c r="I51" s="1032"/>
      <c r="J51" s="1032"/>
      <c r="K51" s="1032"/>
      <c r="L51" s="1250"/>
    </row>
    <row r="52" spans="1:12" s="703" customFormat="1" ht="22.5" customHeight="1">
      <c r="A52" s="364" t="s">
        <v>2515</v>
      </c>
      <c r="B52" s="1099"/>
      <c r="C52" s="1054">
        <v>1</v>
      </c>
      <c r="D52" s="1044"/>
      <c r="E52" s="1044"/>
      <c r="F52" s="1044"/>
      <c r="G52" s="1044"/>
      <c r="H52" s="1044"/>
      <c r="I52" s="1044"/>
      <c r="J52" s="1044"/>
      <c r="K52" s="1044" t="s">
        <v>2782</v>
      </c>
      <c r="L52" s="1250" t="s">
        <v>1042</v>
      </c>
    </row>
    <row r="53" spans="1:12" s="197" customFormat="1" ht="23.25" customHeight="1">
      <c r="A53" s="344" t="s">
        <v>1774</v>
      </c>
      <c r="B53" s="1043"/>
      <c r="C53" s="1480">
        <f>+C54+C55+C56+C57+C58+C59+C60+C61++C62+C63+C65+C68+C70+C71</f>
        <v>30</v>
      </c>
      <c r="D53" s="1043"/>
      <c r="E53" s="1043"/>
      <c r="F53" s="216"/>
      <c r="G53" s="216"/>
      <c r="H53" s="216"/>
      <c r="I53" s="216"/>
      <c r="J53" s="216"/>
      <c r="K53" s="216"/>
      <c r="L53" s="1431"/>
    </row>
    <row r="54" spans="1:12" s="703" customFormat="1" ht="22.5" customHeight="1">
      <c r="A54" s="1027" t="s">
        <v>894</v>
      </c>
      <c r="B54" s="1043" t="s">
        <v>783</v>
      </c>
      <c r="C54" s="1054">
        <v>3.5</v>
      </c>
      <c r="D54" s="1043">
        <v>2.39</v>
      </c>
      <c r="E54" s="1043">
        <v>3</v>
      </c>
      <c r="F54" s="1044" t="s">
        <v>3187</v>
      </c>
      <c r="G54" s="1044" t="s">
        <v>3188</v>
      </c>
      <c r="H54" s="1044" t="s">
        <v>3189</v>
      </c>
      <c r="I54" s="1044" t="s">
        <v>3186</v>
      </c>
      <c r="J54" s="1044" t="s">
        <v>2783</v>
      </c>
      <c r="K54" s="1044">
        <v>3</v>
      </c>
      <c r="L54" s="1432" t="s">
        <v>2336</v>
      </c>
    </row>
    <row r="55" spans="1:12" s="703" customFormat="1" ht="22.5" customHeight="1">
      <c r="A55" s="320" t="s">
        <v>2513</v>
      </c>
      <c r="B55" s="1091" t="s">
        <v>784</v>
      </c>
      <c r="C55" s="1054">
        <v>2.5</v>
      </c>
      <c r="D55" s="1043">
        <v>1.63</v>
      </c>
      <c r="E55" s="1043">
        <v>1.53</v>
      </c>
      <c r="F55" s="1032" t="s">
        <v>3148</v>
      </c>
      <c r="G55" s="1032" t="s">
        <v>2782</v>
      </c>
      <c r="H55" s="1032" t="s">
        <v>3147</v>
      </c>
      <c r="I55" s="1032" t="s">
        <v>2781</v>
      </c>
      <c r="J55" s="1032" t="s">
        <v>2800</v>
      </c>
      <c r="K55" s="1032" t="s">
        <v>2783</v>
      </c>
      <c r="L55" s="1428" t="s">
        <v>555</v>
      </c>
    </row>
    <row r="56" spans="1:12" s="703" customFormat="1" ht="22.5" customHeight="1">
      <c r="A56" s="758" t="s">
        <v>2532</v>
      </c>
      <c r="B56" s="1061" t="s">
        <v>1474</v>
      </c>
      <c r="C56" s="1054">
        <v>2.5</v>
      </c>
      <c r="D56" s="1061" t="s">
        <v>1627</v>
      </c>
      <c r="E56" s="1061" t="s">
        <v>3128</v>
      </c>
      <c r="F56" s="1032" t="s">
        <v>1043</v>
      </c>
      <c r="G56" s="1032" t="s">
        <v>1041</v>
      </c>
      <c r="H56" s="1032" t="s">
        <v>3128</v>
      </c>
      <c r="I56" s="1032" t="s">
        <v>3129</v>
      </c>
      <c r="J56" s="1032" t="s">
        <v>3130</v>
      </c>
      <c r="K56" s="1032" t="s">
        <v>2783</v>
      </c>
      <c r="L56" s="1430" t="s">
        <v>593</v>
      </c>
    </row>
    <row r="57" spans="1:12" s="703" customFormat="1" ht="22.5" customHeight="1">
      <c r="A57" s="216" t="s">
        <v>3086</v>
      </c>
      <c r="B57" s="1074" t="s">
        <v>1474</v>
      </c>
      <c r="C57" s="1054">
        <v>3</v>
      </c>
      <c r="D57" s="1074">
        <v>-0.18</v>
      </c>
      <c r="E57" s="1074">
        <v>0.15</v>
      </c>
      <c r="F57" s="1071" t="s">
        <v>2812</v>
      </c>
      <c r="G57" s="1071" t="s">
        <v>2813</v>
      </c>
      <c r="H57" s="1071" t="s">
        <v>3161</v>
      </c>
      <c r="I57" s="1071" t="s">
        <v>2845</v>
      </c>
      <c r="J57" s="1071" t="s">
        <v>2815</v>
      </c>
      <c r="K57" s="1044" t="s">
        <v>2783</v>
      </c>
      <c r="L57" s="1434" t="s">
        <v>1781</v>
      </c>
    </row>
    <row r="58" spans="1:12" s="703" customFormat="1" ht="22.5" customHeight="1">
      <c r="A58" s="216" t="s">
        <v>2535</v>
      </c>
      <c r="B58" s="1074" t="s">
        <v>1474</v>
      </c>
      <c r="C58" s="1054">
        <v>1.5</v>
      </c>
      <c r="D58" s="1043" t="s">
        <v>1627</v>
      </c>
      <c r="E58" s="1074">
        <v>0.7</v>
      </c>
      <c r="F58" s="1044" t="s">
        <v>1041</v>
      </c>
      <c r="G58" s="1044" t="s">
        <v>3128</v>
      </c>
      <c r="H58" s="1044" t="s">
        <v>3129</v>
      </c>
      <c r="I58" s="1044" t="s">
        <v>3130</v>
      </c>
      <c r="J58" s="1044" t="s">
        <v>1040</v>
      </c>
      <c r="K58" s="1044" t="s">
        <v>2783</v>
      </c>
      <c r="L58" s="1434" t="s">
        <v>30</v>
      </c>
    </row>
    <row r="59" spans="1:12" s="703" customFormat="1" ht="22.5" customHeight="1">
      <c r="A59" s="216" t="s">
        <v>3221</v>
      </c>
      <c r="B59" s="1074" t="s">
        <v>1474</v>
      </c>
      <c r="C59" s="1054">
        <v>2.5</v>
      </c>
      <c r="D59" s="1043" t="s">
        <v>1627</v>
      </c>
      <c r="E59" s="1074">
        <v>0.8</v>
      </c>
      <c r="F59" s="1071" t="s">
        <v>3128</v>
      </c>
      <c r="G59" s="1071" t="s">
        <v>3129</v>
      </c>
      <c r="H59" s="1071" t="s">
        <v>3130</v>
      </c>
      <c r="I59" s="1071" t="s">
        <v>1040</v>
      </c>
      <c r="J59" s="1071" t="s">
        <v>1032</v>
      </c>
      <c r="K59" s="1044" t="s">
        <v>2783</v>
      </c>
      <c r="L59" s="1434" t="s">
        <v>1785</v>
      </c>
    </row>
    <row r="60" spans="1:12" s="703" customFormat="1" ht="22.5" customHeight="1">
      <c r="A60" s="1075" t="s">
        <v>2537</v>
      </c>
      <c r="B60" s="1032" t="s">
        <v>1473</v>
      </c>
      <c r="C60" s="1054">
        <v>2.5</v>
      </c>
      <c r="D60" s="1032" t="s">
        <v>1627</v>
      </c>
      <c r="E60" s="1032" t="s">
        <v>600</v>
      </c>
      <c r="F60" s="1032" t="s">
        <v>2781</v>
      </c>
      <c r="G60" s="1032" t="s">
        <v>2782</v>
      </c>
      <c r="H60" s="1032" t="s">
        <v>2783</v>
      </c>
      <c r="I60" s="1032" t="s">
        <v>599</v>
      </c>
      <c r="J60" s="1032" t="s">
        <v>600</v>
      </c>
      <c r="K60" s="1032" t="s">
        <v>2783</v>
      </c>
      <c r="L60" s="1435" t="s">
        <v>1400</v>
      </c>
    </row>
    <row r="61" spans="1:12" s="703" customFormat="1" ht="22.5" customHeight="1">
      <c r="A61" s="1076" t="s">
        <v>2538</v>
      </c>
      <c r="B61" s="1032" t="s">
        <v>1474</v>
      </c>
      <c r="C61" s="1054">
        <v>3</v>
      </c>
      <c r="D61" s="1032" t="s">
        <v>327</v>
      </c>
      <c r="E61" s="1032" t="s">
        <v>328</v>
      </c>
      <c r="F61" s="1032" t="s">
        <v>2796</v>
      </c>
      <c r="G61" s="1032" t="s">
        <v>3129</v>
      </c>
      <c r="H61" s="1032" t="s">
        <v>328</v>
      </c>
      <c r="I61" s="1032" t="s">
        <v>3130</v>
      </c>
      <c r="J61" s="1032" t="s">
        <v>2795</v>
      </c>
      <c r="K61" s="1032" t="s">
        <v>2783</v>
      </c>
      <c r="L61" s="1435" t="s">
        <v>3222</v>
      </c>
    </row>
    <row r="62" spans="1:12" s="703" customFormat="1" ht="22.5" customHeight="1">
      <c r="A62" s="1479" t="s">
        <v>895</v>
      </c>
      <c r="B62" s="1152" t="s">
        <v>1474</v>
      </c>
      <c r="C62" s="1054">
        <v>3</v>
      </c>
      <c r="D62" s="1097" t="s">
        <v>1032</v>
      </c>
      <c r="E62" s="1097" t="s">
        <v>1032</v>
      </c>
      <c r="F62" s="1097" t="s">
        <v>3128</v>
      </c>
      <c r="G62" s="1097" t="s">
        <v>3129</v>
      </c>
      <c r="H62" s="1097" t="s">
        <v>3130</v>
      </c>
      <c r="I62" s="1097" t="s">
        <v>1040</v>
      </c>
      <c r="J62" s="1097" t="s">
        <v>1032</v>
      </c>
      <c r="K62" s="1097" t="s">
        <v>2783</v>
      </c>
      <c r="L62" s="1250" t="s">
        <v>2246</v>
      </c>
    </row>
    <row r="63" spans="1:12" s="703" customFormat="1" ht="22.5" customHeight="1">
      <c r="A63" s="364" t="s">
        <v>3088</v>
      </c>
      <c r="B63" s="1099"/>
      <c r="C63" s="1054">
        <v>1.5</v>
      </c>
      <c r="D63" s="1044"/>
      <c r="E63" s="1044" t="s">
        <v>2781</v>
      </c>
      <c r="F63" s="1044" t="s">
        <v>1005</v>
      </c>
      <c r="G63" s="1044"/>
      <c r="H63" s="1044"/>
      <c r="I63" s="1044"/>
      <c r="J63" s="1044" t="s">
        <v>1004</v>
      </c>
      <c r="K63" s="1044" t="s">
        <v>2783</v>
      </c>
      <c r="L63" s="1250" t="s">
        <v>593</v>
      </c>
    </row>
    <row r="64" spans="1:12" s="703" customFormat="1" ht="22.5" customHeight="1">
      <c r="A64" s="364" t="s">
        <v>3087</v>
      </c>
      <c r="B64" s="1099"/>
      <c r="C64" s="1054"/>
      <c r="D64" s="1043"/>
      <c r="E64" s="1044"/>
      <c r="F64" s="1044"/>
      <c r="G64" s="1044"/>
      <c r="H64" s="1044"/>
      <c r="I64" s="1044"/>
      <c r="J64" s="1044"/>
      <c r="K64" s="1044"/>
      <c r="L64" s="1436"/>
    </row>
    <row r="65" spans="1:12" s="703" customFormat="1" ht="22.5" customHeight="1">
      <c r="A65" s="364" t="s">
        <v>2527</v>
      </c>
      <c r="B65" s="1154" t="s">
        <v>1473</v>
      </c>
      <c r="C65" s="1054">
        <v>1.5</v>
      </c>
      <c r="D65" s="1154"/>
      <c r="E65" s="1154" t="s">
        <v>600</v>
      </c>
      <c r="F65" s="1154" t="s">
        <v>2781</v>
      </c>
      <c r="G65" s="1154" t="s">
        <v>2782</v>
      </c>
      <c r="H65" s="1154" t="s">
        <v>2783</v>
      </c>
      <c r="I65" s="1154" t="s">
        <v>599</v>
      </c>
      <c r="J65" s="1154" t="s">
        <v>600</v>
      </c>
      <c r="K65" s="1154" t="s">
        <v>2783</v>
      </c>
      <c r="L65" s="1250" t="s">
        <v>432</v>
      </c>
    </row>
    <row r="66" spans="1:12" s="703" customFormat="1" ht="22.5" customHeight="1">
      <c r="A66" s="364" t="s">
        <v>84</v>
      </c>
      <c r="B66" s="1099"/>
      <c r="C66" s="1054"/>
      <c r="D66" s="1156"/>
      <c r="E66" s="1156"/>
      <c r="F66" s="1156"/>
      <c r="G66" s="1156"/>
      <c r="H66" s="1156"/>
      <c r="I66" s="1156"/>
      <c r="J66" s="1156"/>
      <c r="K66" s="1156"/>
      <c r="L66" s="1250"/>
    </row>
    <row r="67" spans="1:12" s="703" customFormat="1" ht="22.5" customHeight="1">
      <c r="A67" s="364"/>
      <c r="B67" s="1099"/>
      <c r="C67" s="1054"/>
      <c r="D67" s="1156"/>
      <c r="E67" s="1156"/>
      <c r="F67" s="1156"/>
      <c r="G67" s="1156"/>
      <c r="H67" s="1156"/>
      <c r="I67" s="1156"/>
      <c r="J67" s="1156"/>
      <c r="K67" s="1156"/>
      <c r="L67" s="1250"/>
    </row>
    <row r="68" spans="1:12" s="703" customFormat="1" ht="22.5" customHeight="1">
      <c r="A68" s="364" t="s">
        <v>2528</v>
      </c>
      <c r="B68" s="1099" t="s">
        <v>1474</v>
      </c>
      <c r="C68" s="1054">
        <v>1</v>
      </c>
      <c r="D68" s="1156"/>
      <c r="E68" s="1156" t="s">
        <v>1532</v>
      </c>
      <c r="F68" s="1156" t="s">
        <v>2862</v>
      </c>
      <c r="G68" s="1156" t="s">
        <v>1533</v>
      </c>
      <c r="H68" s="1156" t="s">
        <v>2795</v>
      </c>
      <c r="I68" s="1156" t="s">
        <v>1534</v>
      </c>
      <c r="J68" s="1156" t="s">
        <v>2860</v>
      </c>
      <c r="K68" s="1156" t="s">
        <v>2783</v>
      </c>
      <c r="L68" s="1250" t="s">
        <v>432</v>
      </c>
    </row>
    <row r="69" spans="1:12" s="703" customFormat="1" ht="22.5" customHeight="1">
      <c r="A69" s="364" t="s">
        <v>85</v>
      </c>
      <c r="B69" s="1099"/>
      <c r="C69" s="1054"/>
      <c r="D69" s="1156"/>
      <c r="E69" s="1156"/>
      <c r="F69" s="1156"/>
      <c r="G69" s="1156"/>
      <c r="H69" s="1156"/>
      <c r="I69" s="1156"/>
      <c r="J69" s="1156"/>
      <c r="K69" s="1156"/>
      <c r="L69" s="1437"/>
    </row>
    <row r="70" spans="1:12" s="703" customFormat="1" ht="22.5" customHeight="1">
      <c r="A70" s="1177" t="s">
        <v>1966</v>
      </c>
      <c r="B70" s="1074" t="s">
        <v>1474</v>
      </c>
      <c r="C70" s="1054">
        <v>1</v>
      </c>
      <c r="D70" s="1157"/>
      <c r="E70" s="1157" t="s">
        <v>1032</v>
      </c>
      <c r="F70" s="1157" t="s">
        <v>3130</v>
      </c>
      <c r="G70" s="1157" t="s">
        <v>2795</v>
      </c>
      <c r="H70" s="1157" t="s">
        <v>1040</v>
      </c>
      <c r="I70" s="1157" t="s">
        <v>325</v>
      </c>
      <c r="J70" s="1157" t="s">
        <v>1032</v>
      </c>
      <c r="K70" s="1157" t="s">
        <v>2783</v>
      </c>
      <c r="L70" s="1250" t="s">
        <v>30</v>
      </c>
    </row>
    <row r="71" spans="1:12" s="703" customFormat="1" ht="22.5" customHeight="1">
      <c r="A71" s="1177" t="s">
        <v>2534</v>
      </c>
      <c r="B71" s="1074" t="s">
        <v>1474</v>
      </c>
      <c r="C71" s="1054">
        <v>1</v>
      </c>
      <c r="D71" s="1157"/>
      <c r="E71" s="1157" t="s">
        <v>1032</v>
      </c>
      <c r="F71" s="1157" t="s">
        <v>3130</v>
      </c>
      <c r="G71" s="1157" t="s">
        <v>2795</v>
      </c>
      <c r="H71" s="1157" t="s">
        <v>1040</v>
      </c>
      <c r="I71" s="1157" t="s">
        <v>325</v>
      </c>
      <c r="J71" s="1157" t="s">
        <v>1032</v>
      </c>
      <c r="K71" s="1157" t="s">
        <v>2783</v>
      </c>
      <c r="L71" s="1250" t="s">
        <v>30</v>
      </c>
    </row>
    <row r="72" spans="1:12" s="197" customFormat="1" ht="31.5" customHeight="1">
      <c r="A72" s="381" t="s">
        <v>1775</v>
      </c>
      <c r="B72" s="1043"/>
      <c r="C72" s="1481">
        <f>+C73+C74+C75+C76+C77+C78+C79+C80+C82+C83+C84</f>
        <v>20</v>
      </c>
      <c r="D72" s="1043"/>
      <c r="E72" s="1043"/>
      <c r="F72" s="216"/>
      <c r="G72" s="216"/>
      <c r="H72" s="216"/>
      <c r="I72" s="216"/>
      <c r="J72" s="216"/>
      <c r="K72" s="216"/>
      <c r="L72" s="1431"/>
    </row>
    <row r="73" spans="1:12" s="703" customFormat="1" ht="22.5" customHeight="1">
      <c r="A73" s="1040" t="s">
        <v>2529</v>
      </c>
      <c r="B73" s="1032" t="s">
        <v>1474</v>
      </c>
      <c r="C73" s="1054">
        <v>2.5</v>
      </c>
      <c r="D73" s="1032" t="s">
        <v>1627</v>
      </c>
      <c r="E73" s="1032" t="s">
        <v>588</v>
      </c>
      <c r="F73" s="1032" t="s">
        <v>3129</v>
      </c>
      <c r="G73" s="1032" t="s">
        <v>328</v>
      </c>
      <c r="H73" s="1032" t="s">
        <v>3130</v>
      </c>
      <c r="I73" s="1032" t="s">
        <v>2795</v>
      </c>
      <c r="J73" s="1032" t="s">
        <v>1040</v>
      </c>
      <c r="K73" s="1032" t="s">
        <v>599</v>
      </c>
      <c r="L73" s="1429" t="s">
        <v>2123</v>
      </c>
    </row>
    <row r="74" spans="1:12" s="703" customFormat="1" ht="22.5" customHeight="1">
      <c r="A74" s="1040" t="s">
        <v>2530</v>
      </c>
      <c r="B74" s="1032" t="s">
        <v>1474</v>
      </c>
      <c r="C74" s="1054">
        <v>2</v>
      </c>
      <c r="D74" s="1032" t="s">
        <v>1627</v>
      </c>
      <c r="E74" s="1084" t="s">
        <v>2800</v>
      </c>
      <c r="F74" s="1083" t="s">
        <v>2849</v>
      </c>
      <c r="G74" s="1083" t="s">
        <v>2803</v>
      </c>
      <c r="H74" s="1083" t="s">
        <v>2800</v>
      </c>
      <c r="I74" s="1083" t="s">
        <v>2802</v>
      </c>
      <c r="J74" s="1083" t="s">
        <v>1488</v>
      </c>
      <c r="K74" s="1061" t="s">
        <v>599</v>
      </c>
      <c r="L74" s="1429" t="s">
        <v>2123</v>
      </c>
    </row>
    <row r="75" spans="1:12" s="703" customFormat="1" ht="22.5" customHeight="1">
      <c r="A75" s="1478" t="s">
        <v>2531</v>
      </c>
      <c r="B75" s="1032" t="s">
        <v>1474</v>
      </c>
      <c r="C75" s="1054">
        <v>1</v>
      </c>
      <c r="D75" s="1032"/>
      <c r="E75" s="1032" t="s">
        <v>1032</v>
      </c>
      <c r="F75" s="1032" t="s">
        <v>1041</v>
      </c>
      <c r="G75" s="1032" t="s">
        <v>3132</v>
      </c>
      <c r="H75" s="1032" t="s">
        <v>328</v>
      </c>
      <c r="I75" s="1032" t="s">
        <v>3091</v>
      </c>
      <c r="J75" s="1032" t="s">
        <v>1032</v>
      </c>
      <c r="K75" s="1032" t="s">
        <v>599</v>
      </c>
      <c r="L75" s="1034" t="s">
        <v>439</v>
      </c>
    </row>
    <row r="76" spans="1:12" s="703" customFormat="1" ht="22.5" customHeight="1">
      <c r="A76" s="759" t="s">
        <v>2539</v>
      </c>
      <c r="B76" s="1032" t="s">
        <v>1474</v>
      </c>
      <c r="C76" s="1054">
        <v>2</v>
      </c>
      <c r="D76" s="1032" t="s">
        <v>1627</v>
      </c>
      <c r="E76" s="1032" t="s">
        <v>3128</v>
      </c>
      <c r="F76" s="1032" t="s">
        <v>1041</v>
      </c>
      <c r="G76" s="1032" t="s">
        <v>2842</v>
      </c>
      <c r="H76" s="1032" t="s">
        <v>3128</v>
      </c>
      <c r="I76" s="1032" t="s">
        <v>2796</v>
      </c>
      <c r="J76" s="1032" t="s">
        <v>3129</v>
      </c>
      <c r="K76" s="1032" t="s">
        <v>599</v>
      </c>
      <c r="L76" s="1429" t="s">
        <v>1928</v>
      </c>
    </row>
    <row r="77" spans="1:12" s="703" customFormat="1" ht="22.5" customHeight="1">
      <c r="A77" s="1290" t="s">
        <v>2540</v>
      </c>
      <c r="B77" s="1032" t="s">
        <v>1474</v>
      </c>
      <c r="C77" s="1054">
        <v>1</v>
      </c>
      <c r="D77" s="1032"/>
      <c r="E77" s="1085" t="s">
        <v>1040</v>
      </c>
      <c r="F77" s="1085" t="s">
        <v>3130</v>
      </c>
      <c r="G77" s="1085" t="s">
        <v>2795</v>
      </c>
      <c r="H77" s="1085" t="s">
        <v>1040</v>
      </c>
      <c r="I77" s="1085" t="s">
        <v>325</v>
      </c>
      <c r="J77" s="1085" t="s">
        <v>1032</v>
      </c>
      <c r="K77" s="1085" t="s">
        <v>599</v>
      </c>
      <c r="L77" s="1077" t="s">
        <v>385</v>
      </c>
    </row>
    <row r="78" spans="1:12" s="703" customFormat="1" ht="22.5" customHeight="1">
      <c r="A78" s="758" t="s">
        <v>2541</v>
      </c>
      <c r="B78" s="1032" t="s">
        <v>1474</v>
      </c>
      <c r="C78" s="1054">
        <v>2</v>
      </c>
      <c r="D78" s="1032" t="s">
        <v>1627</v>
      </c>
      <c r="E78" s="1086" t="s">
        <v>3128</v>
      </c>
      <c r="F78" s="1085" t="s">
        <v>1041</v>
      </c>
      <c r="G78" s="1085" t="s">
        <v>2842</v>
      </c>
      <c r="H78" s="1085" t="s">
        <v>3128</v>
      </c>
      <c r="I78" s="1085" t="s">
        <v>2796</v>
      </c>
      <c r="J78" s="1085" t="s">
        <v>3129</v>
      </c>
      <c r="K78" s="1085" t="s">
        <v>599</v>
      </c>
      <c r="L78" s="1429" t="s">
        <v>1928</v>
      </c>
    </row>
    <row r="79" spans="1:12" s="703" customFormat="1" ht="22.5" customHeight="1">
      <c r="A79" s="758" t="s">
        <v>2128</v>
      </c>
      <c r="B79" s="1032" t="s">
        <v>1474</v>
      </c>
      <c r="C79" s="1054">
        <v>2</v>
      </c>
      <c r="D79" s="1032" t="s">
        <v>1627</v>
      </c>
      <c r="E79" s="1086" t="s">
        <v>1040</v>
      </c>
      <c r="F79" s="1032" t="s">
        <v>3130</v>
      </c>
      <c r="G79" s="1032" t="s">
        <v>2795</v>
      </c>
      <c r="H79" s="1032" t="s">
        <v>1040</v>
      </c>
      <c r="I79" s="1032" t="s">
        <v>325</v>
      </c>
      <c r="J79" s="1032" t="s">
        <v>1032</v>
      </c>
      <c r="K79" s="1032" t="s">
        <v>599</v>
      </c>
      <c r="L79" s="1429" t="s">
        <v>1928</v>
      </c>
    </row>
    <row r="80" spans="1:12" ht="23.25" customHeight="1">
      <c r="A80" s="1181" t="s">
        <v>1307</v>
      </c>
      <c r="B80" s="1099" t="s">
        <v>1474</v>
      </c>
      <c r="C80" s="1054">
        <v>2</v>
      </c>
      <c r="D80" s="1099" t="s">
        <v>1040</v>
      </c>
      <c r="E80" s="1099" t="s">
        <v>1032</v>
      </c>
      <c r="F80" s="1099" t="s">
        <v>3128</v>
      </c>
      <c r="G80" s="1099" t="s">
        <v>3129</v>
      </c>
      <c r="H80" s="1099" t="s">
        <v>3130</v>
      </c>
      <c r="I80" s="1099" t="s">
        <v>1040</v>
      </c>
      <c r="J80" s="1099" t="s">
        <v>1032</v>
      </c>
      <c r="K80" s="1099" t="s">
        <v>599</v>
      </c>
      <c r="L80" s="1431" t="s">
        <v>1616</v>
      </c>
    </row>
    <row r="81" spans="1:12" ht="23.25" customHeight="1">
      <c r="A81" s="1182" t="s">
        <v>88</v>
      </c>
      <c r="B81" s="1099"/>
      <c r="C81" s="1054"/>
      <c r="D81" s="1099"/>
      <c r="E81" s="1099"/>
      <c r="F81" s="1099"/>
      <c r="G81" s="1099"/>
      <c r="H81" s="1099"/>
      <c r="I81" s="1099"/>
      <c r="J81" s="1099"/>
      <c r="K81" s="1099"/>
      <c r="L81" s="1431"/>
    </row>
    <row r="82" spans="1:12" ht="23.25" customHeight="1">
      <c r="A82" s="1181" t="s">
        <v>1308</v>
      </c>
      <c r="B82" s="1099" t="s">
        <v>1474</v>
      </c>
      <c r="C82" s="1054">
        <v>1.5</v>
      </c>
      <c r="D82" s="1099" t="s">
        <v>328</v>
      </c>
      <c r="E82" s="1099" t="s">
        <v>3130</v>
      </c>
      <c r="F82" s="1099" t="s">
        <v>3128</v>
      </c>
      <c r="G82" s="1099" t="s">
        <v>2796</v>
      </c>
      <c r="H82" s="1099" t="s">
        <v>3129</v>
      </c>
      <c r="I82" s="1099" t="s">
        <v>328</v>
      </c>
      <c r="J82" s="1099" t="s">
        <v>3130</v>
      </c>
      <c r="K82" s="1099" t="s">
        <v>599</v>
      </c>
      <c r="L82" s="1431" t="s">
        <v>924</v>
      </c>
    </row>
    <row r="83" spans="1:12" ht="23.25" customHeight="1">
      <c r="A83" s="364" t="s">
        <v>3076</v>
      </c>
      <c r="B83" s="1099" t="s">
        <v>1473</v>
      </c>
      <c r="C83" s="1054">
        <v>2.5</v>
      </c>
      <c r="D83" s="1099" t="s">
        <v>600</v>
      </c>
      <c r="E83" s="1099" t="s">
        <v>600</v>
      </c>
      <c r="F83" s="1099" t="s">
        <v>2781</v>
      </c>
      <c r="G83" s="1099" t="s">
        <v>2782</v>
      </c>
      <c r="H83" s="1099" t="s">
        <v>2783</v>
      </c>
      <c r="I83" s="1099" t="s">
        <v>599</v>
      </c>
      <c r="J83" s="1099" t="s">
        <v>600</v>
      </c>
      <c r="K83" s="1099" t="s">
        <v>599</v>
      </c>
      <c r="L83" s="1431" t="s">
        <v>1782</v>
      </c>
    </row>
    <row r="84" spans="1:12" ht="23.25" customHeight="1">
      <c r="A84" s="1183" t="s">
        <v>3077</v>
      </c>
      <c r="B84" s="1100" t="s">
        <v>1473</v>
      </c>
      <c r="C84" s="1294">
        <v>1.5</v>
      </c>
      <c r="D84" s="1100" t="s">
        <v>600</v>
      </c>
      <c r="E84" s="1100" t="s">
        <v>600</v>
      </c>
      <c r="F84" s="1100" t="s">
        <v>2781</v>
      </c>
      <c r="G84" s="1100" t="s">
        <v>2782</v>
      </c>
      <c r="H84" s="1100" t="s">
        <v>2783</v>
      </c>
      <c r="I84" s="1100" t="s">
        <v>599</v>
      </c>
      <c r="J84" s="1100" t="s">
        <v>600</v>
      </c>
      <c r="K84" s="1100" t="s">
        <v>599</v>
      </c>
      <c r="L84" s="1438" t="s">
        <v>1782</v>
      </c>
    </row>
  </sheetData>
  <sheetProtection/>
  <mergeCells count="9">
    <mergeCell ref="A1:L1"/>
    <mergeCell ref="A2:A3"/>
    <mergeCell ref="L2:L3"/>
    <mergeCell ref="E2:E3"/>
    <mergeCell ref="B2:B3"/>
    <mergeCell ref="K2:K3"/>
    <mergeCell ref="C2:C3"/>
    <mergeCell ref="F2:J2"/>
    <mergeCell ref="D2:D3"/>
  </mergeCells>
  <printOptions/>
  <pageMargins left="0.4330708661417323" right="0" top="0.5905511811023623" bottom="0.15748031496062992" header="0.5118110236220472" footer="0.196850393700787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N164"/>
  <sheetViews>
    <sheetView zoomScale="80" zoomScaleNormal="80" workbookViewId="0" topLeftCell="A49">
      <selection activeCell="B45" sqref="B45"/>
    </sheetView>
  </sheetViews>
  <sheetFormatPr defaultColWidth="9.140625" defaultRowHeight="22.5" customHeight="1"/>
  <cols>
    <col min="1" max="1" width="29.00390625" style="701" customWidth="1"/>
    <col min="2" max="2" width="63.00390625" style="761" customWidth="1"/>
    <col min="3" max="4" width="7.28125" style="762" customWidth="1"/>
    <col min="5" max="5" width="6.57421875" style="762" customWidth="1"/>
    <col min="6" max="7" width="5.7109375" style="762" customWidth="1"/>
    <col min="8" max="13" width="4.7109375" style="762" customWidth="1"/>
    <col min="14" max="14" width="33.00390625" style="763" customWidth="1"/>
    <col min="15" max="16384" width="9.140625" style="701" customWidth="1"/>
  </cols>
  <sheetData>
    <row r="1" spans="1:14" ht="22.5" customHeight="1">
      <c r="A1" s="1593" t="s">
        <v>1165</v>
      </c>
      <c r="B1" s="1593"/>
      <c r="C1" s="1593"/>
      <c r="D1" s="1593"/>
      <c r="E1" s="1593"/>
      <c r="F1" s="1593"/>
      <c r="G1" s="1593"/>
      <c r="H1" s="1593"/>
      <c r="I1" s="1593"/>
      <c r="J1" s="1593"/>
      <c r="K1" s="1593"/>
      <c r="L1" s="1593"/>
      <c r="M1" s="1593"/>
      <c r="N1" s="1593"/>
    </row>
    <row r="2" spans="1:14" ht="22.5" customHeight="1">
      <c r="A2" s="1594" t="s">
        <v>1279</v>
      </c>
      <c r="B2" s="159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</row>
    <row r="3" spans="1:14" ht="22.5" customHeight="1">
      <c r="A3" s="1599" t="s">
        <v>2000</v>
      </c>
      <c r="B3" s="1599" t="s">
        <v>3279</v>
      </c>
      <c r="C3" s="1576" t="s">
        <v>3280</v>
      </c>
      <c r="D3" s="1576" t="s">
        <v>454</v>
      </c>
      <c r="E3" s="1578" t="s">
        <v>916</v>
      </c>
      <c r="F3" s="1578"/>
      <c r="G3" s="1578"/>
      <c r="H3" s="1578" t="s">
        <v>1720</v>
      </c>
      <c r="I3" s="1578"/>
      <c r="J3" s="1578"/>
      <c r="K3" s="1578"/>
      <c r="L3" s="1578"/>
      <c r="M3" s="1185" t="s">
        <v>2792</v>
      </c>
      <c r="N3" s="1595" t="s">
        <v>2177</v>
      </c>
    </row>
    <row r="4" spans="1:14" s="703" customFormat="1" ht="15.75" customHeight="1">
      <c r="A4" s="1600"/>
      <c r="B4" s="1600"/>
      <c r="C4" s="1577"/>
      <c r="D4" s="1577"/>
      <c r="E4" s="702" t="s">
        <v>2979</v>
      </c>
      <c r="F4" s="702" t="s">
        <v>2779</v>
      </c>
      <c r="G4" s="702" t="s">
        <v>2780</v>
      </c>
      <c r="H4" s="702" t="s">
        <v>2781</v>
      </c>
      <c r="I4" s="702" t="s">
        <v>2782</v>
      </c>
      <c r="J4" s="702" t="s">
        <v>2783</v>
      </c>
      <c r="K4" s="702" t="s">
        <v>599</v>
      </c>
      <c r="L4" s="702" t="s">
        <v>600</v>
      </c>
      <c r="M4" s="702" t="s">
        <v>2784</v>
      </c>
      <c r="N4" s="1592"/>
    </row>
    <row r="5" spans="1:14" s="703" customFormat="1" ht="22.5" customHeight="1">
      <c r="A5" s="704" t="s">
        <v>2178</v>
      </c>
      <c r="B5" s="1204" t="s">
        <v>894</v>
      </c>
      <c r="C5" s="1205">
        <v>2.39</v>
      </c>
      <c r="D5" s="1205"/>
      <c r="E5" s="1205">
        <v>3</v>
      </c>
      <c r="F5" s="1194" t="s">
        <v>3184</v>
      </c>
      <c r="G5" s="1194" t="s">
        <v>3185</v>
      </c>
      <c r="H5" s="1194" t="s">
        <v>3187</v>
      </c>
      <c r="I5" s="1194" t="s">
        <v>3188</v>
      </c>
      <c r="J5" s="1194" t="s">
        <v>3189</v>
      </c>
      <c r="K5" s="1194" t="s">
        <v>3186</v>
      </c>
      <c r="L5" s="1194" t="s">
        <v>2783</v>
      </c>
      <c r="M5" s="1194">
        <v>3</v>
      </c>
      <c r="N5" s="1440" t="s">
        <v>1782</v>
      </c>
    </row>
    <row r="6" spans="1:14" s="703" customFormat="1" ht="22.5" customHeight="1">
      <c r="A6" s="706"/>
      <c r="B6" s="1316" t="s">
        <v>601</v>
      </c>
      <c r="C6" s="1314">
        <v>2</v>
      </c>
      <c r="D6" s="1314"/>
      <c r="E6" s="1314">
        <v>5</v>
      </c>
      <c r="F6" s="1315" t="s">
        <v>600</v>
      </c>
      <c r="G6" s="1315" t="s">
        <v>600</v>
      </c>
      <c r="H6" s="1315" t="s">
        <v>2781</v>
      </c>
      <c r="I6" s="1315" t="s">
        <v>2782</v>
      </c>
      <c r="J6" s="1315" t="s">
        <v>2783</v>
      </c>
      <c r="K6" s="1315" t="s">
        <v>599</v>
      </c>
      <c r="L6" s="1315" t="s">
        <v>600</v>
      </c>
      <c r="M6" s="1315" t="s">
        <v>2783</v>
      </c>
      <c r="N6" s="1441" t="s">
        <v>385</v>
      </c>
    </row>
    <row r="7" spans="1:14" s="703" customFormat="1" ht="22.5" customHeight="1">
      <c r="A7" s="706"/>
      <c r="B7" s="1316" t="s">
        <v>602</v>
      </c>
      <c r="C7" s="1314"/>
      <c r="D7" s="1314"/>
      <c r="E7" s="1314">
        <v>5</v>
      </c>
      <c r="F7" s="1315" t="s">
        <v>600</v>
      </c>
      <c r="G7" s="1315" t="s">
        <v>600</v>
      </c>
      <c r="H7" s="1315" t="s">
        <v>2781</v>
      </c>
      <c r="I7" s="1315" t="s">
        <v>2782</v>
      </c>
      <c r="J7" s="1315" t="s">
        <v>2783</v>
      </c>
      <c r="K7" s="1315" t="s">
        <v>599</v>
      </c>
      <c r="L7" s="1315" t="s">
        <v>600</v>
      </c>
      <c r="M7" s="1315" t="s">
        <v>2783</v>
      </c>
      <c r="N7" s="1303" t="s">
        <v>645</v>
      </c>
    </row>
    <row r="8" spans="1:14" s="703" customFormat="1" ht="22.5" customHeight="1">
      <c r="A8" s="706"/>
      <c r="B8" s="1317" t="s">
        <v>603</v>
      </c>
      <c r="C8" s="1314"/>
      <c r="D8" s="1314"/>
      <c r="E8" s="1314"/>
      <c r="F8" s="1315"/>
      <c r="G8" s="1315"/>
      <c r="H8" s="1315"/>
      <c r="I8" s="1315"/>
      <c r="J8" s="1315"/>
      <c r="K8" s="1315"/>
      <c r="L8" s="1315"/>
      <c r="M8" s="1315"/>
      <c r="N8" s="1442" t="s">
        <v>646</v>
      </c>
    </row>
    <row r="9" spans="1:14" s="703" customFormat="1" ht="22.5" customHeight="1">
      <c r="A9" s="706"/>
      <c r="B9" s="364" t="s">
        <v>895</v>
      </c>
      <c r="C9" s="1152" t="s">
        <v>1627</v>
      </c>
      <c r="D9" s="1152"/>
      <c r="E9" s="1152">
        <v>100</v>
      </c>
      <c r="F9" s="1097" t="s">
        <v>1032</v>
      </c>
      <c r="G9" s="1097" t="s">
        <v>1032</v>
      </c>
      <c r="H9" s="1097" t="s">
        <v>3128</v>
      </c>
      <c r="I9" s="1097" t="s">
        <v>3129</v>
      </c>
      <c r="J9" s="1097" t="s">
        <v>3130</v>
      </c>
      <c r="K9" s="1097" t="s">
        <v>1040</v>
      </c>
      <c r="L9" s="1097" t="s">
        <v>1032</v>
      </c>
      <c r="M9" s="1097" t="s">
        <v>2783</v>
      </c>
      <c r="N9" s="1443" t="s">
        <v>3124</v>
      </c>
    </row>
    <row r="10" spans="1:14" s="703" customFormat="1" ht="22.5" customHeight="1">
      <c r="A10" s="706"/>
      <c r="B10" s="1189" t="s">
        <v>896</v>
      </c>
      <c r="C10" s="1190">
        <v>0.76</v>
      </c>
      <c r="D10" s="1190"/>
      <c r="E10" s="1190">
        <v>0.8</v>
      </c>
      <c r="F10" s="1191" t="s">
        <v>2795</v>
      </c>
      <c r="G10" s="1191" t="s">
        <v>1040</v>
      </c>
      <c r="H10" s="1191" t="s">
        <v>2796</v>
      </c>
      <c r="I10" s="1191" t="s">
        <v>3129</v>
      </c>
      <c r="J10" s="1191" t="s">
        <v>328</v>
      </c>
      <c r="K10" s="1191" t="s">
        <v>3130</v>
      </c>
      <c r="L10" s="1191" t="s">
        <v>2795</v>
      </c>
      <c r="M10" s="1191" t="s">
        <v>2782</v>
      </c>
      <c r="N10" s="1443" t="s">
        <v>1782</v>
      </c>
    </row>
    <row r="11" spans="1:14" s="703" customFormat="1" ht="22.5" customHeight="1">
      <c r="A11" s="709"/>
      <c r="B11" s="1224" t="s">
        <v>3065</v>
      </c>
      <c r="C11" s="1028"/>
      <c r="D11" s="1028"/>
      <c r="E11" s="1096">
        <v>0.8</v>
      </c>
      <c r="F11" s="1097" t="s">
        <v>2795</v>
      </c>
      <c r="G11" s="1097" t="s">
        <v>1040</v>
      </c>
      <c r="H11" s="1097" t="s">
        <v>2796</v>
      </c>
      <c r="I11" s="1097" t="s">
        <v>3129</v>
      </c>
      <c r="J11" s="1097" t="s">
        <v>328</v>
      </c>
      <c r="K11" s="1097" t="s">
        <v>3130</v>
      </c>
      <c r="L11" s="1097" t="s">
        <v>2795</v>
      </c>
      <c r="M11" s="1097" t="s">
        <v>2782</v>
      </c>
      <c r="N11" s="1303" t="s">
        <v>2785</v>
      </c>
    </row>
    <row r="12" spans="1:14" s="703" customFormat="1" ht="22.5" customHeight="1">
      <c r="A12" s="1308"/>
      <c r="B12" s="1225"/>
      <c r="C12" s="1028"/>
      <c r="D12" s="1028"/>
      <c r="E12" s="1152"/>
      <c r="F12" s="1097"/>
      <c r="G12" s="1097"/>
      <c r="H12" s="1097"/>
      <c r="I12" s="1097"/>
      <c r="J12" s="1097"/>
      <c r="K12" s="1097"/>
      <c r="L12" s="1097"/>
      <c r="M12" s="1097"/>
      <c r="N12" s="1303" t="s">
        <v>2786</v>
      </c>
    </row>
    <row r="13" spans="1:14" s="703" customFormat="1" ht="22.5" customHeight="1">
      <c r="A13" s="1308"/>
      <c r="B13" s="1224" t="s">
        <v>3066</v>
      </c>
      <c r="C13" s="1028"/>
      <c r="D13" s="1028"/>
      <c r="E13" s="1096">
        <v>0.85</v>
      </c>
      <c r="F13" s="1097" t="s">
        <v>1040</v>
      </c>
      <c r="G13" s="1097" t="s">
        <v>325</v>
      </c>
      <c r="H13" s="1097" t="s">
        <v>3129</v>
      </c>
      <c r="I13" s="1097" t="s">
        <v>328</v>
      </c>
      <c r="J13" s="1097" t="s">
        <v>3130</v>
      </c>
      <c r="K13" s="1097" t="s">
        <v>2795</v>
      </c>
      <c r="L13" s="1097" t="s">
        <v>1040</v>
      </c>
      <c r="M13" s="1097" t="s">
        <v>2782</v>
      </c>
      <c r="N13" s="1303" t="s">
        <v>2787</v>
      </c>
    </row>
    <row r="14" spans="1:14" s="703" customFormat="1" ht="22.5" customHeight="1">
      <c r="A14" s="709"/>
      <c r="B14" s="1226" t="s">
        <v>2776</v>
      </c>
      <c r="C14" s="1128"/>
      <c r="D14" s="1128"/>
      <c r="E14" s="1227">
        <v>0.8</v>
      </c>
      <c r="F14" s="1228" t="s">
        <v>2795</v>
      </c>
      <c r="G14" s="1228" t="s">
        <v>1040</v>
      </c>
      <c r="H14" s="1228" t="s">
        <v>2796</v>
      </c>
      <c r="I14" s="1228" t="s">
        <v>3129</v>
      </c>
      <c r="J14" s="1228" t="s">
        <v>328</v>
      </c>
      <c r="K14" s="1228" t="s">
        <v>3130</v>
      </c>
      <c r="L14" s="1228" t="s">
        <v>2795</v>
      </c>
      <c r="M14" s="1228" t="s">
        <v>2782</v>
      </c>
      <c r="N14" s="1439" t="s">
        <v>625</v>
      </c>
    </row>
    <row r="15" spans="1:14" s="703" customFormat="1" ht="22.5" customHeight="1">
      <c r="A15" s="709"/>
      <c r="B15" s="365" t="s">
        <v>897</v>
      </c>
      <c r="C15" s="1052">
        <v>0.72</v>
      </c>
      <c r="D15" s="1052"/>
      <c r="E15" s="1031">
        <v>0.8</v>
      </c>
      <c r="F15" s="1032" t="s">
        <v>2795</v>
      </c>
      <c r="G15" s="1032" t="s">
        <v>1040</v>
      </c>
      <c r="H15" s="1032" t="s">
        <v>2796</v>
      </c>
      <c r="I15" s="1032" t="s">
        <v>3129</v>
      </c>
      <c r="J15" s="1032" t="s">
        <v>328</v>
      </c>
      <c r="K15" s="1032" t="s">
        <v>3130</v>
      </c>
      <c r="L15" s="1032" t="s">
        <v>2795</v>
      </c>
      <c r="M15" s="1032" t="s">
        <v>2782</v>
      </c>
      <c r="N15" s="1362" t="s">
        <v>1166</v>
      </c>
    </row>
    <row r="16" spans="1:14" s="703" customFormat="1" ht="22.5" customHeight="1">
      <c r="A16" s="709"/>
      <c r="B16" s="1162" t="s">
        <v>898</v>
      </c>
      <c r="C16" s="1052"/>
      <c r="D16" s="1052"/>
      <c r="E16" s="1061" t="s">
        <v>2781</v>
      </c>
      <c r="F16" s="1032"/>
      <c r="G16" s="1032"/>
      <c r="H16" s="1032"/>
      <c r="I16" s="1032"/>
      <c r="J16" s="1032"/>
      <c r="K16" s="1032"/>
      <c r="L16" s="1032"/>
      <c r="M16" s="1032" t="s">
        <v>2782</v>
      </c>
      <c r="N16" s="1362" t="s">
        <v>1167</v>
      </c>
    </row>
    <row r="17" spans="1:14" s="703" customFormat="1" ht="22.5" customHeight="1">
      <c r="A17" s="709"/>
      <c r="B17" s="1162" t="s">
        <v>83</v>
      </c>
      <c r="C17" s="1052"/>
      <c r="D17" s="1052"/>
      <c r="E17" s="1032"/>
      <c r="F17" s="1032"/>
      <c r="G17" s="1032"/>
      <c r="H17" s="1032"/>
      <c r="I17" s="1032"/>
      <c r="J17" s="1032"/>
      <c r="K17" s="1032"/>
      <c r="L17" s="1032"/>
      <c r="M17" s="1032"/>
      <c r="N17" s="1362"/>
    </row>
    <row r="18" spans="1:14" s="703" customFormat="1" ht="22.5" customHeight="1">
      <c r="A18" s="709"/>
      <c r="B18" s="1162" t="s">
        <v>2497</v>
      </c>
      <c r="C18" s="1052"/>
      <c r="D18" s="1052"/>
      <c r="E18" s="1032" t="s">
        <v>2781</v>
      </c>
      <c r="F18" s="1032"/>
      <c r="G18" s="1032"/>
      <c r="H18" s="1032"/>
      <c r="I18" s="1032"/>
      <c r="J18" s="1032"/>
      <c r="K18" s="1032"/>
      <c r="L18" s="1032"/>
      <c r="M18" s="1032" t="s">
        <v>2782</v>
      </c>
      <c r="N18" s="1362" t="s">
        <v>2246</v>
      </c>
    </row>
    <row r="19" spans="1:14" s="703" customFormat="1" ht="22.5" customHeight="1">
      <c r="A19" s="709"/>
      <c r="B19" s="1162" t="s">
        <v>96</v>
      </c>
      <c r="C19" s="1052"/>
      <c r="D19" s="1052"/>
      <c r="E19" s="1032"/>
      <c r="F19" s="1032"/>
      <c r="G19" s="1032"/>
      <c r="H19" s="1032"/>
      <c r="I19" s="1032"/>
      <c r="J19" s="1032"/>
      <c r="K19" s="1032"/>
      <c r="L19" s="1032"/>
      <c r="M19" s="1032"/>
      <c r="N19" s="1362"/>
    </row>
    <row r="20" spans="1:14" s="703" customFormat="1" ht="22.5" customHeight="1">
      <c r="A20" s="709"/>
      <c r="B20" s="1162" t="s">
        <v>2498</v>
      </c>
      <c r="C20" s="1052"/>
      <c r="D20" s="1052"/>
      <c r="E20" s="1032" t="s">
        <v>2781</v>
      </c>
      <c r="F20" s="1032"/>
      <c r="G20" s="1032"/>
      <c r="H20" s="1032"/>
      <c r="I20" s="1032"/>
      <c r="J20" s="1032"/>
      <c r="K20" s="1032"/>
      <c r="L20" s="1032"/>
      <c r="M20" s="1032" t="s">
        <v>2782</v>
      </c>
      <c r="N20" s="1362" t="s">
        <v>1168</v>
      </c>
    </row>
    <row r="21" spans="1:14" s="703" customFormat="1" ht="22.5" customHeight="1">
      <c r="A21" s="709"/>
      <c r="B21" s="1162" t="s">
        <v>97</v>
      </c>
      <c r="C21" s="1052"/>
      <c r="D21" s="1052"/>
      <c r="E21" s="1032"/>
      <c r="F21" s="1032"/>
      <c r="G21" s="1032"/>
      <c r="H21" s="1032"/>
      <c r="I21" s="1032"/>
      <c r="J21" s="1032"/>
      <c r="K21" s="1032"/>
      <c r="L21" s="1032"/>
      <c r="M21" s="1032"/>
      <c r="N21" s="1362"/>
    </row>
    <row r="22" spans="1:14" s="703" customFormat="1" ht="22.5" customHeight="1">
      <c r="A22" s="709"/>
      <c r="B22" s="1162" t="s">
        <v>98</v>
      </c>
      <c r="C22" s="1052"/>
      <c r="D22" s="1052"/>
      <c r="E22" s="1032" t="s">
        <v>2781</v>
      </c>
      <c r="F22" s="1032"/>
      <c r="G22" s="1032"/>
      <c r="H22" s="1032"/>
      <c r="I22" s="1032"/>
      <c r="J22" s="1032"/>
      <c r="K22" s="1032"/>
      <c r="L22" s="1032"/>
      <c r="M22" s="1032" t="s">
        <v>2782</v>
      </c>
      <c r="N22" s="1362" t="s">
        <v>404</v>
      </c>
    </row>
    <row r="23" spans="1:14" s="703" customFormat="1" ht="22.5" customHeight="1">
      <c r="A23" s="709"/>
      <c r="B23" s="1162" t="s">
        <v>99</v>
      </c>
      <c r="C23" s="1052"/>
      <c r="D23" s="1052"/>
      <c r="E23" s="1032"/>
      <c r="F23" s="1032"/>
      <c r="G23" s="1032"/>
      <c r="H23" s="1032"/>
      <c r="I23" s="1032"/>
      <c r="J23" s="1032"/>
      <c r="K23" s="1032"/>
      <c r="L23" s="1032"/>
      <c r="M23" s="1032"/>
      <c r="N23" s="1362"/>
    </row>
    <row r="24" spans="1:14" s="703" customFormat="1" ht="22.5" customHeight="1">
      <c r="A24" s="709"/>
      <c r="B24" s="329" t="s">
        <v>2499</v>
      </c>
      <c r="C24" s="1052"/>
      <c r="D24" s="1052"/>
      <c r="E24" s="1032" t="s">
        <v>101</v>
      </c>
      <c r="F24" s="1032" t="s">
        <v>102</v>
      </c>
      <c r="G24" s="1032" t="s">
        <v>103</v>
      </c>
      <c r="H24" s="1032" t="s">
        <v>1526</v>
      </c>
      <c r="I24" s="1032" t="s">
        <v>104</v>
      </c>
      <c r="J24" s="1032" t="s">
        <v>101</v>
      </c>
      <c r="K24" s="1032" t="s">
        <v>102</v>
      </c>
      <c r="L24" s="1032" t="s">
        <v>103</v>
      </c>
      <c r="M24" s="1032" t="s">
        <v>2781</v>
      </c>
      <c r="N24" s="1362" t="s">
        <v>1528</v>
      </c>
    </row>
    <row r="25" spans="1:14" s="703" customFormat="1" ht="22.5" customHeight="1">
      <c r="A25" s="709"/>
      <c r="B25" s="329" t="s">
        <v>100</v>
      </c>
      <c r="C25" s="1052"/>
      <c r="D25" s="1052"/>
      <c r="E25" s="1032"/>
      <c r="F25" s="1032"/>
      <c r="G25" s="1032"/>
      <c r="H25" s="1032"/>
      <c r="I25" s="1032"/>
      <c r="J25" s="1032"/>
      <c r="K25" s="1032"/>
      <c r="L25" s="1032"/>
      <c r="M25" s="1032"/>
      <c r="N25" s="1362"/>
    </row>
    <row r="26" spans="1:14" s="703" customFormat="1" ht="22.5" customHeight="1">
      <c r="A26" s="709"/>
      <c r="B26" s="329" t="s">
        <v>2500</v>
      </c>
      <c r="C26" s="1052"/>
      <c r="D26" s="1052"/>
      <c r="E26" s="1032" t="s">
        <v>600</v>
      </c>
      <c r="F26" s="1032" t="s">
        <v>600</v>
      </c>
      <c r="G26" s="1032" t="s">
        <v>600</v>
      </c>
      <c r="H26" s="1032" t="s">
        <v>2781</v>
      </c>
      <c r="I26" s="1032" t="s">
        <v>2782</v>
      </c>
      <c r="J26" s="1032" t="s">
        <v>2783</v>
      </c>
      <c r="K26" s="1032" t="s">
        <v>599</v>
      </c>
      <c r="L26" s="1032" t="s">
        <v>600</v>
      </c>
      <c r="M26" s="1032" t="s">
        <v>2781</v>
      </c>
      <c r="N26" s="1362" t="s">
        <v>1529</v>
      </c>
    </row>
    <row r="27" spans="1:14" s="703" customFormat="1" ht="22.5" customHeight="1">
      <c r="A27" s="709"/>
      <c r="B27" s="329" t="s">
        <v>1527</v>
      </c>
      <c r="C27" s="1052"/>
      <c r="D27" s="1052"/>
      <c r="E27" s="1032"/>
      <c r="F27" s="1032"/>
      <c r="G27" s="1032"/>
      <c r="H27" s="1032"/>
      <c r="I27" s="1032"/>
      <c r="J27" s="1032"/>
      <c r="K27" s="1032"/>
      <c r="L27" s="1032"/>
      <c r="M27" s="1032"/>
      <c r="N27" s="1362"/>
    </row>
    <row r="28" spans="1:14" s="703" customFormat="1" ht="22.5" customHeight="1">
      <c r="A28" s="709"/>
      <c r="B28" s="1455"/>
      <c r="C28" s="1456"/>
      <c r="D28" s="1456"/>
      <c r="E28" s="1457"/>
      <c r="F28" s="1457"/>
      <c r="G28" s="1457"/>
      <c r="H28" s="1457"/>
      <c r="I28" s="1457"/>
      <c r="J28" s="1457"/>
      <c r="K28" s="1457"/>
      <c r="L28" s="1457"/>
      <c r="M28" s="1457"/>
      <c r="N28" s="1458"/>
    </row>
    <row r="29" spans="1:14" s="703" customFormat="1" ht="22.5" customHeight="1">
      <c r="A29" s="709"/>
      <c r="B29" s="1455"/>
      <c r="C29" s="1456"/>
      <c r="D29" s="1456"/>
      <c r="E29" s="1457"/>
      <c r="F29" s="1457"/>
      <c r="G29" s="1457"/>
      <c r="H29" s="1457"/>
      <c r="I29" s="1457"/>
      <c r="J29" s="1457"/>
      <c r="K29" s="1457"/>
      <c r="L29" s="1457"/>
      <c r="M29" s="1457"/>
      <c r="N29" s="1458"/>
    </row>
    <row r="30" spans="1:14" s="703" customFormat="1" ht="22.5" customHeight="1">
      <c r="A30" s="716" t="s">
        <v>900</v>
      </c>
      <c r="B30" s="1192" t="s">
        <v>2501</v>
      </c>
      <c r="C30" s="1193" t="s">
        <v>1545</v>
      </c>
      <c r="D30" s="1193"/>
      <c r="E30" s="1194" t="s">
        <v>450</v>
      </c>
      <c r="F30" s="1194" t="s">
        <v>451</v>
      </c>
      <c r="G30" s="1194" t="s">
        <v>452</v>
      </c>
      <c r="H30" s="1194" t="s">
        <v>599</v>
      </c>
      <c r="I30" s="1194" t="s">
        <v>2783</v>
      </c>
      <c r="J30" s="1194" t="s">
        <v>2782</v>
      </c>
      <c r="K30" s="1194" t="s">
        <v>2781</v>
      </c>
      <c r="L30" s="1194" t="s">
        <v>2740</v>
      </c>
      <c r="M30" s="1194" t="s">
        <v>2782</v>
      </c>
      <c r="N30" s="1444" t="s">
        <v>2185</v>
      </c>
    </row>
    <row r="31" spans="1:14" s="703" customFormat="1" ht="22.5" customHeight="1">
      <c r="A31" s="722"/>
      <c r="B31" s="1229" t="s">
        <v>3067</v>
      </c>
      <c r="C31" s="1028"/>
      <c r="D31" s="1028"/>
      <c r="E31" s="1098" t="s">
        <v>2797</v>
      </c>
      <c r="F31" s="1098" t="s">
        <v>2798</v>
      </c>
      <c r="G31" s="1098" t="s">
        <v>2799</v>
      </c>
      <c r="H31" s="1098" t="s">
        <v>599</v>
      </c>
      <c r="I31" s="1098" t="s">
        <v>2783</v>
      </c>
      <c r="J31" s="1098" t="s">
        <v>2782</v>
      </c>
      <c r="K31" s="1098" t="s">
        <v>2781</v>
      </c>
      <c r="L31" s="1098" t="s">
        <v>2740</v>
      </c>
      <c r="M31" s="1098" t="s">
        <v>2782</v>
      </c>
      <c r="N31" s="1230" t="s">
        <v>2790</v>
      </c>
    </row>
    <row r="32" spans="1:14" s="703" customFormat="1" ht="22.5" customHeight="1">
      <c r="A32" s="722"/>
      <c r="B32" s="1229" t="s">
        <v>3068</v>
      </c>
      <c r="C32" s="1028"/>
      <c r="D32" s="1028"/>
      <c r="E32" s="1098" t="s">
        <v>2797</v>
      </c>
      <c r="F32" s="1098" t="s">
        <v>2798</v>
      </c>
      <c r="G32" s="1098" t="s">
        <v>2799</v>
      </c>
      <c r="H32" s="1098" t="s">
        <v>599</v>
      </c>
      <c r="I32" s="1098" t="s">
        <v>2783</v>
      </c>
      <c r="J32" s="1098" t="s">
        <v>2782</v>
      </c>
      <c r="K32" s="1098" t="s">
        <v>2781</v>
      </c>
      <c r="L32" s="1098" t="s">
        <v>2740</v>
      </c>
      <c r="M32" s="1098" t="s">
        <v>2782</v>
      </c>
      <c r="N32" s="1230" t="s">
        <v>432</v>
      </c>
    </row>
    <row r="33" spans="1:14" s="703" customFormat="1" ht="22.5" customHeight="1">
      <c r="A33" s="722"/>
      <c r="B33" s="1229" t="s">
        <v>3069</v>
      </c>
      <c r="C33" s="1028"/>
      <c r="D33" s="1028"/>
      <c r="E33" s="1098" t="s">
        <v>2797</v>
      </c>
      <c r="F33" s="1098" t="s">
        <v>2798</v>
      </c>
      <c r="G33" s="1098" t="s">
        <v>2799</v>
      </c>
      <c r="H33" s="1032" t="s">
        <v>599</v>
      </c>
      <c r="I33" s="1032" t="s">
        <v>2783</v>
      </c>
      <c r="J33" s="1032" t="s">
        <v>2782</v>
      </c>
      <c r="K33" s="1032" t="s">
        <v>2781</v>
      </c>
      <c r="L33" s="1032" t="s">
        <v>2740</v>
      </c>
      <c r="M33" s="1032" t="s">
        <v>2782</v>
      </c>
      <c r="N33" s="1230" t="s">
        <v>432</v>
      </c>
    </row>
    <row r="34" spans="1:14" s="703" customFormat="1" ht="22.5" customHeight="1">
      <c r="A34" s="722"/>
      <c r="B34" s="1231" t="s">
        <v>3070</v>
      </c>
      <c r="C34" s="1028"/>
      <c r="D34" s="1028"/>
      <c r="E34" s="1098" t="s">
        <v>2797</v>
      </c>
      <c r="F34" s="1098" t="s">
        <v>2798</v>
      </c>
      <c r="G34" s="1098" t="s">
        <v>2799</v>
      </c>
      <c r="H34" s="1032" t="s">
        <v>599</v>
      </c>
      <c r="I34" s="1032" t="s">
        <v>2783</v>
      </c>
      <c r="J34" s="1032" t="s">
        <v>2782</v>
      </c>
      <c r="K34" s="1032" t="s">
        <v>2781</v>
      </c>
      <c r="L34" s="1032" t="s">
        <v>2740</v>
      </c>
      <c r="M34" s="1032" t="s">
        <v>2782</v>
      </c>
      <c r="N34" s="1230" t="s">
        <v>2246</v>
      </c>
    </row>
    <row r="35" spans="1:14" s="703" customFormat="1" ht="22.5" customHeight="1">
      <c r="A35" s="722"/>
      <c r="B35" s="1229" t="s">
        <v>1202</v>
      </c>
      <c r="C35" s="1028"/>
      <c r="D35" s="1028"/>
      <c r="E35" s="1098" t="s">
        <v>2797</v>
      </c>
      <c r="F35" s="1098" t="s">
        <v>2798</v>
      </c>
      <c r="G35" s="1098" t="s">
        <v>2799</v>
      </c>
      <c r="H35" s="1098" t="s">
        <v>599</v>
      </c>
      <c r="I35" s="1098" t="s">
        <v>2783</v>
      </c>
      <c r="J35" s="1098" t="s">
        <v>2782</v>
      </c>
      <c r="K35" s="1098" t="s">
        <v>2781</v>
      </c>
      <c r="L35" s="1098" t="s">
        <v>2740</v>
      </c>
      <c r="M35" s="1098" t="s">
        <v>2782</v>
      </c>
      <c r="N35" s="1230" t="s">
        <v>2791</v>
      </c>
    </row>
    <row r="36" spans="1:14" s="703" customFormat="1" ht="22.5" customHeight="1">
      <c r="A36" s="722"/>
      <c r="B36" s="1195" t="s">
        <v>2502</v>
      </c>
      <c r="C36" s="1196">
        <v>0.6</v>
      </c>
      <c r="D36" s="1196"/>
      <c r="E36" s="1191" t="s">
        <v>2800</v>
      </c>
      <c r="F36" s="1191" t="s">
        <v>2801</v>
      </c>
      <c r="G36" s="1191" t="s">
        <v>2802</v>
      </c>
      <c r="H36" s="1191" t="s">
        <v>2803</v>
      </c>
      <c r="I36" s="1191" t="s">
        <v>2804</v>
      </c>
      <c r="J36" s="1191" t="s">
        <v>2800</v>
      </c>
      <c r="K36" s="1191" t="s">
        <v>2801</v>
      </c>
      <c r="L36" s="1191" t="s">
        <v>2802</v>
      </c>
      <c r="M36" s="1191" t="s">
        <v>2782</v>
      </c>
      <c r="N36" s="1371" t="s">
        <v>421</v>
      </c>
    </row>
    <row r="37" spans="1:14" s="703" customFormat="1" ht="22.5" customHeight="1">
      <c r="A37" s="722"/>
      <c r="B37" s="1232" t="s">
        <v>1203</v>
      </c>
      <c r="C37" s="1028"/>
      <c r="D37" s="1028"/>
      <c r="E37" s="1052">
        <v>0</v>
      </c>
      <c r="F37" s="1061" t="s">
        <v>2740</v>
      </c>
      <c r="G37" s="1061" t="s">
        <v>2740</v>
      </c>
      <c r="H37" s="1061" t="s">
        <v>2777</v>
      </c>
      <c r="I37" s="1061" t="s">
        <v>3071</v>
      </c>
      <c r="J37" s="1061" t="s">
        <v>3072</v>
      </c>
      <c r="K37" s="1061" t="s">
        <v>3073</v>
      </c>
      <c r="L37" s="1061" t="s">
        <v>2740</v>
      </c>
      <c r="M37" s="1061" t="s">
        <v>2782</v>
      </c>
      <c r="N37" s="1230" t="s">
        <v>2246</v>
      </c>
    </row>
    <row r="38" spans="1:14" s="703" customFormat="1" ht="22.5" customHeight="1">
      <c r="A38" s="722"/>
      <c r="B38" s="1232" t="s">
        <v>1204</v>
      </c>
      <c r="C38" s="1028"/>
      <c r="D38" s="1028"/>
      <c r="E38" s="1030">
        <v>0</v>
      </c>
      <c r="F38" s="1032" t="s">
        <v>2740</v>
      </c>
      <c r="G38" s="1032" t="s">
        <v>2740</v>
      </c>
      <c r="H38" s="1061" t="s">
        <v>2777</v>
      </c>
      <c r="I38" s="1061" t="s">
        <v>3071</v>
      </c>
      <c r="J38" s="1061" t="s">
        <v>3072</v>
      </c>
      <c r="K38" s="1061" t="s">
        <v>3073</v>
      </c>
      <c r="L38" s="1061" t="s">
        <v>2740</v>
      </c>
      <c r="M38" s="1032" t="s">
        <v>2782</v>
      </c>
      <c r="N38" s="1230" t="s">
        <v>2246</v>
      </c>
    </row>
    <row r="39" spans="1:14" s="703" customFormat="1" ht="22.5" customHeight="1">
      <c r="A39" s="722"/>
      <c r="B39" s="1232" t="s">
        <v>1205</v>
      </c>
      <c r="C39" s="1028"/>
      <c r="D39" s="1028"/>
      <c r="E39" s="1055">
        <v>0.012</v>
      </c>
      <c r="F39" s="1032" t="s">
        <v>2781</v>
      </c>
      <c r="G39" s="1032" t="s">
        <v>2805</v>
      </c>
      <c r="H39" s="1032" t="s">
        <v>2809</v>
      </c>
      <c r="I39" s="1032" t="s">
        <v>2808</v>
      </c>
      <c r="J39" s="1032" t="s">
        <v>2807</v>
      </c>
      <c r="K39" s="1032" t="s">
        <v>2806</v>
      </c>
      <c r="L39" s="1032" t="s">
        <v>2781</v>
      </c>
      <c r="M39" s="1032" t="s">
        <v>2782</v>
      </c>
      <c r="N39" s="1230" t="s">
        <v>2793</v>
      </c>
    </row>
    <row r="40" spans="1:14" s="703" customFormat="1" ht="22.5" customHeight="1">
      <c r="A40" s="722"/>
      <c r="B40" s="1232" t="s">
        <v>1206</v>
      </c>
      <c r="C40" s="1028"/>
      <c r="D40" s="1028"/>
      <c r="E40" s="1031">
        <v>0.01</v>
      </c>
      <c r="F40" s="1032" t="s">
        <v>2805</v>
      </c>
      <c r="G40" s="1032" t="s">
        <v>2804</v>
      </c>
      <c r="H40" s="1032" t="s">
        <v>2807</v>
      </c>
      <c r="I40" s="1032" t="s">
        <v>2806</v>
      </c>
      <c r="J40" s="1032" t="s">
        <v>2781</v>
      </c>
      <c r="K40" s="1032" t="s">
        <v>2805</v>
      </c>
      <c r="L40" s="1032" t="s">
        <v>2804</v>
      </c>
      <c r="M40" s="1032" t="s">
        <v>2782</v>
      </c>
      <c r="N40" s="1230" t="s">
        <v>2793</v>
      </c>
    </row>
    <row r="41" spans="1:14" s="703" customFormat="1" ht="22.5" customHeight="1">
      <c r="A41" s="722"/>
      <c r="B41" s="1232" t="s">
        <v>1207</v>
      </c>
      <c r="C41" s="1028"/>
      <c r="D41" s="1028"/>
      <c r="E41" s="1031">
        <v>0</v>
      </c>
      <c r="F41" s="1032" t="s">
        <v>2740</v>
      </c>
      <c r="G41" s="1032" t="s">
        <v>2740</v>
      </c>
      <c r="H41" s="1032" t="s">
        <v>2777</v>
      </c>
      <c r="I41" s="1032" t="s">
        <v>3071</v>
      </c>
      <c r="J41" s="1032" t="s">
        <v>3072</v>
      </c>
      <c r="K41" s="1032" t="s">
        <v>3073</v>
      </c>
      <c r="L41" s="1032" t="s">
        <v>2740</v>
      </c>
      <c r="M41" s="1032" t="s">
        <v>2782</v>
      </c>
      <c r="N41" s="1230" t="s">
        <v>2793</v>
      </c>
    </row>
    <row r="42" spans="1:14" s="703" customFormat="1" ht="22.5" customHeight="1">
      <c r="A42" s="722"/>
      <c r="B42" s="1232" t="s">
        <v>1208</v>
      </c>
      <c r="C42" s="1028"/>
      <c r="D42" s="1028"/>
      <c r="E42" s="1052">
        <v>0</v>
      </c>
      <c r="F42" s="1061" t="s">
        <v>2740</v>
      </c>
      <c r="G42" s="1061" t="s">
        <v>2740</v>
      </c>
      <c r="H42" s="1032" t="s">
        <v>2777</v>
      </c>
      <c r="I42" s="1032" t="s">
        <v>3071</v>
      </c>
      <c r="J42" s="1032" t="s">
        <v>3072</v>
      </c>
      <c r="K42" s="1032" t="s">
        <v>3073</v>
      </c>
      <c r="L42" s="1032" t="s">
        <v>2740</v>
      </c>
      <c r="M42" s="1061" t="s">
        <v>2782</v>
      </c>
      <c r="N42" s="1230" t="s">
        <v>2793</v>
      </c>
    </row>
    <row r="43" spans="1:14" s="703" customFormat="1" ht="22.5" customHeight="1">
      <c r="A43" s="722"/>
      <c r="B43" s="1232" t="s">
        <v>3074</v>
      </c>
      <c r="C43" s="1028"/>
      <c r="D43" s="1028"/>
      <c r="E43" s="1052">
        <v>0</v>
      </c>
      <c r="F43" s="1061" t="s">
        <v>2740</v>
      </c>
      <c r="G43" s="1061" t="s">
        <v>2740</v>
      </c>
      <c r="H43" s="1032" t="s">
        <v>2777</v>
      </c>
      <c r="I43" s="1032" t="s">
        <v>3071</v>
      </c>
      <c r="J43" s="1032" t="s">
        <v>3072</v>
      </c>
      <c r="K43" s="1032" t="s">
        <v>3073</v>
      </c>
      <c r="L43" s="1032" t="s">
        <v>2740</v>
      </c>
      <c r="M43" s="1061" t="s">
        <v>2782</v>
      </c>
      <c r="N43" s="1230" t="s">
        <v>2246</v>
      </c>
    </row>
    <row r="44" spans="1:14" s="703" customFormat="1" ht="22.5" customHeight="1">
      <c r="A44" s="722"/>
      <c r="B44" s="1197" t="s">
        <v>2503</v>
      </c>
      <c r="C44" s="1198" t="s">
        <v>1316</v>
      </c>
      <c r="D44" s="1198"/>
      <c r="E44" s="1199">
        <v>3</v>
      </c>
      <c r="F44" s="1200" t="s">
        <v>2782</v>
      </c>
      <c r="G44" s="1200" t="s">
        <v>2781</v>
      </c>
      <c r="H44" s="1200" t="s">
        <v>600</v>
      </c>
      <c r="I44" s="1200" t="s">
        <v>599</v>
      </c>
      <c r="J44" s="1200" t="s">
        <v>2783</v>
      </c>
      <c r="K44" s="1200" t="s">
        <v>2782</v>
      </c>
      <c r="L44" s="1200" t="s">
        <v>2781</v>
      </c>
      <c r="M44" s="1200" t="s">
        <v>2782</v>
      </c>
      <c r="N44" s="1369" t="s">
        <v>2547</v>
      </c>
    </row>
    <row r="45" spans="1:14" s="703" customFormat="1" ht="22.5" customHeight="1">
      <c r="A45" s="722"/>
      <c r="B45" s="1233" t="s">
        <v>1210</v>
      </c>
      <c r="C45" s="1028"/>
      <c r="D45" s="1028"/>
      <c r="E45" s="1031" t="s">
        <v>1546</v>
      </c>
      <c r="F45" s="1032" t="s">
        <v>2740</v>
      </c>
      <c r="G45" s="1032" t="s">
        <v>2740</v>
      </c>
      <c r="H45" s="1032" t="s">
        <v>599</v>
      </c>
      <c r="I45" s="1032" t="s">
        <v>2783</v>
      </c>
      <c r="J45" s="1032" t="s">
        <v>2782</v>
      </c>
      <c r="K45" s="1032" t="s">
        <v>2781</v>
      </c>
      <c r="L45" s="1032" t="s">
        <v>2740</v>
      </c>
      <c r="M45" s="1032" t="s">
        <v>2782</v>
      </c>
      <c r="N45" s="1230" t="s">
        <v>2794</v>
      </c>
    </row>
    <row r="46" spans="1:14" s="703" customFormat="1" ht="22.5" customHeight="1">
      <c r="A46" s="722"/>
      <c r="B46" s="1233" t="s">
        <v>1211</v>
      </c>
      <c r="C46" s="1028"/>
      <c r="D46" s="1028"/>
      <c r="E46" s="1031" t="s">
        <v>1546</v>
      </c>
      <c r="F46" s="1032" t="s">
        <v>2740</v>
      </c>
      <c r="G46" s="1032" t="s">
        <v>2740</v>
      </c>
      <c r="H46" s="1032" t="s">
        <v>599</v>
      </c>
      <c r="I46" s="1032" t="s">
        <v>2783</v>
      </c>
      <c r="J46" s="1032" t="s">
        <v>2782</v>
      </c>
      <c r="K46" s="1032" t="s">
        <v>2781</v>
      </c>
      <c r="L46" s="1032" t="s">
        <v>2740</v>
      </c>
      <c r="M46" s="1032" t="s">
        <v>2782</v>
      </c>
      <c r="N46" s="1230" t="s">
        <v>117</v>
      </c>
    </row>
    <row r="47" spans="1:14" s="703" customFormat="1" ht="22.5" customHeight="1">
      <c r="A47" s="722"/>
      <c r="B47" s="1232" t="s">
        <v>1212</v>
      </c>
      <c r="C47" s="1028"/>
      <c r="D47" s="1028"/>
      <c r="E47" s="1031" t="s">
        <v>1546</v>
      </c>
      <c r="F47" s="1032" t="s">
        <v>2740</v>
      </c>
      <c r="G47" s="1032" t="s">
        <v>2740</v>
      </c>
      <c r="H47" s="1032" t="s">
        <v>599</v>
      </c>
      <c r="I47" s="1032" t="s">
        <v>2783</v>
      </c>
      <c r="J47" s="1032" t="s">
        <v>2782</v>
      </c>
      <c r="K47" s="1032" t="s">
        <v>2781</v>
      </c>
      <c r="L47" s="1032" t="s">
        <v>2740</v>
      </c>
      <c r="M47" s="1032" t="s">
        <v>2782</v>
      </c>
      <c r="N47" s="1230" t="s">
        <v>1275</v>
      </c>
    </row>
    <row r="48" spans="1:14" s="703" customFormat="1" ht="22.5" customHeight="1">
      <c r="A48" s="722"/>
      <c r="B48" s="291" t="s">
        <v>2504</v>
      </c>
      <c r="C48" s="1063">
        <f>3/179*1000</f>
        <v>16.75977653631285</v>
      </c>
      <c r="D48" s="1063"/>
      <c r="E48" s="1039">
        <v>9</v>
      </c>
      <c r="F48" s="1032" t="s">
        <v>2811</v>
      </c>
      <c r="G48" s="1032" t="s">
        <v>2812</v>
      </c>
      <c r="H48" s="1032" t="s">
        <v>2810</v>
      </c>
      <c r="I48" s="1032" t="s">
        <v>2816</v>
      </c>
      <c r="J48" s="1032" t="s">
        <v>2815</v>
      </c>
      <c r="K48" s="1032" t="s">
        <v>2814</v>
      </c>
      <c r="L48" s="1032" t="s">
        <v>2813</v>
      </c>
      <c r="M48" s="1032" t="s">
        <v>2782</v>
      </c>
      <c r="N48" s="1369" t="s">
        <v>2332</v>
      </c>
    </row>
    <row r="49" spans="1:14" s="703" customFormat="1" ht="22.5" customHeight="1">
      <c r="A49" s="722"/>
      <c r="B49" s="1201" t="s">
        <v>2505</v>
      </c>
      <c r="C49" s="1199"/>
      <c r="D49" s="1199"/>
      <c r="E49" s="1202" t="s">
        <v>2822</v>
      </c>
      <c r="F49" s="1200" t="s">
        <v>2818</v>
      </c>
      <c r="G49" s="1200" t="s">
        <v>2819</v>
      </c>
      <c r="H49" s="1200" t="s">
        <v>2826</v>
      </c>
      <c r="I49" s="1200" t="s">
        <v>2823</v>
      </c>
      <c r="J49" s="1200" t="s">
        <v>2814</v>
      </c>
      <c r="K49" s="1200" t="s">
        <v>2811</v>
      </c>
      <c r="L49" s="1200" t="s">
        <v>599</v>
      </c>
      <c r="M49" s="1200" t="s">
        <v>2782</v>
      </c>
      <c r="N49" s="1369" t="s">
        <v>2547</v>
      </c>
    </row>
    <row r="50" spans="1:14" s="703" customFormat="1" ht="22.5" customHeight="1">
      <c r="A50" s="722"/>
      <c r="B50" s="244" t="s">
        <v>1292</v>
      </c>
      <c r="C50" s="1030"/>
      <c r="D50" s="1030"/>
      <c r="E50" s="1031"/>
      <c r="F50" s="1032"/>
      <c r="G50" s="1032"/>
      <c r="H50" s="1032"/>
      <c r="I50" s="1032"/>
      <c r="J50" s="1032"/>
      <c r="K50" s="1032"/>
      <c r="L50" s="1032"/>
      <c r="M50" s="1032"/>
      <c r="N50" s="1369"/>
    </row>
    <row r="51" spans="1:14" s="703" customFormat="1" ht="22.5" customHeight="1">
      <c r="A51" s="722"/>
      <c r="B51" s="1232" t="s">
        <v>1213</v>
      </c>
      <c r="C51" s="1028"/>
      <c r="D51" s="1028"/>
      <c r="E51" s="1030" t="s">
        <v>1540</v>
      </c>
      <c r="F51" s="1032" t="s">
        <v>2781</v>
      </c>
      <c r="G51" s="1032" t="s">
        <v>2740</v>
      </c>
      <c r="H51" s="1032" t="s">
        <v>599</v>
      </c>
      <c r="I51" s="1032" t="s">
        <v>2783</v>
      </c>
      <c r="J51" s="1032" t="s">
        <v>2782</v>
      </c>
      <c r="K51" s="1032" t="s">
        <v>2781</v>
      </c>
      <c r="L51" s="1032" t="s">
        <v>2740</v>
      </c>
      <c r="M51" s="1032" t="s">
        <v>2782</v>
      </c>
      <c r="N51" s="1230" t="s">
        <v>624</v>
      </c>
    </row>
    <row r="52" spans="1:14" s="703" customFormat="1" ht="22.5" customHeight="1">
      <c r="A52" s="722"/>
      <c r="B52" s="1232" t="s">
        <v>2765</v>
      </c>
      <c r="C52" s="1028"/>
      <c r="D52" s="1028"/>
      <c r="E52" s="1030"/>
      <c r="F52" s="1032"/>
      <c r="G52" s="1032"/>
      <c r="H52" s="1032"/>
      <c r="I52" s="1032"/>
      <c r="J52" s="1032"/>
      <c r="K52" s="1032"/>
      <c r="L52" s="1032"/>
      <c r="M52" s="1032"/>
      <c r="N52" s="1230" t="s">
        <v>623</v>
      </c>
    </row>
    <row r="53" spans="1:14" s="703" customFormat="1" ht="22.5" customHeight="1">
      <c r="A53" s="724"/>
      <c r="B53" s="291" t="s">
        <v>2506</v>
      </c>
      <c r="C53" s="1039">
        <v>23</v>
      </c>
      <c r="D53" s="1039"/>
      <c r="E53" s="1039">
        <v>20</v>
      </c>
      <c r="F53" s="1032" t="s">
        <v>2816</v>
      </c>
      <c r="G53" s="1032" t="s">
        <v>2823</v>
      </c>
      <c r="H53" s="1032" t="s">
        <v>2824</v>
      </c>
      <c r="I53" s="1032" t="s">
        <v>2825</v>
      </c>
      <c r="J53" s="1032" t="s">
        <v>2826</v>
      </c>
      <c r="K53" s="1032" t="s">
        <v>2816</v>
      </c>
      <c r="L53" s="1032" t="s">
        <v>2823</v>
      </c>
      <c r="M53" s="1032" t="s">
        <v>2782</v>
      </c>
      <c r="N53" s="1369" t="s">
        <v>2332</v>
      </c>
    </row>
    <row r="54" spans="1:14" s="703" customFormat="1" ht="22.5" customHeight="1">
      <c r="A54" s="722"/>
      <c r="B54" s="1201" t="s">
        <v>2507</v>
      </c>
      <c r="C54" s="1203"/>
      <c r="D54" s="1203"/>
      <c r="E54" s="1191" t="s">
        <v>3195</v>
      </c>
      <c r="F54" s="1191" t="s">
        <v>3196</v>
      </c>
      <c r="G54" s="1191" t="s">
        <v>3197</v>
      </c>
      <c r="H54" s="1191" t="s">
        <v>2812</v>
      </c>
      <c r="I54" s="1191" t="s">
        <v>3192</v>
      </c>
      <c r="J54" s="1191" t="s">
        <v>600</v>
      </c>
      <c r="K54" s="1191" t="s">
        <v>599</v>
      </c>
      <c r="L54" s="1191" t="s">
        <v>2783</v>
      </c>
      <c r="M54" s="1191" t="s">
        <v>2782</v>
      </c>
      <c r="N54" s="1230" t="s">
        <v>442</v>
      </c>
    </row>
    <row r="55" spans="1:14" s="703" customFormat="1" ht="22.5" customHeight="1">
      <c r="A55" s="722"/>
      <c r="B55" s="291" t="s">
        <v>1293</v>
      </c>
      <c r="C55" s="1057"/>
      <c r="D55" s="1057"/>
      <c r="E55" s="1098"/>
      <c r="F55" s="1098"/>
      <c r="G55" s="1098"/>
      <c r="H55" s="1098"/>
      <c r="I55" s="1098"/>
      <c r="J55" s="1098"/>
      <c r="K55" s="1098"/>
      <c r="L55" s="1098"/>
      <c r="M55" s="1098"/>
      <c r="N55" s="1230"/>
    </row>
    <row r="56" spans="1:14" s="703" customFormat="1" ht="22.5" customHeight="1">
      <c r="A56" s="722"/>
      <c r="B56" s="1234" t="s">
        <v>1214</v>
      </c>
      <c r="C56" s="1128"/>
      <c r="D56" s="1128"/>
      <c r="E56" s="1235">
        <v>2</v>
      </c>
      <c r="F56" s="1236" t="s">
        <v>2781</v>
      </c>
      <c r="G56" s="1236" t="s">
        <v>2740</v>
      </c>
      <c r="H56" s="1236" t="s">
        <v>599</v>
      </c>
      <c r="I56" s="1236" t="s">
        <v>2783</v>
      </c>
      <c r="J56" s="1236" t="s">
        <v>2782</v>
      </c>
      <c r="K56" s="1236" t="s">
        <v>2781</v>
      </c>
      <c r="L56" s="1236" t="s">
        <v>2740</v>
      </c>
      <c r="M56" s="1236" t="s">
        <v>2782</v>
      </c>
      <c r="N56" s="1237" t="s">
        <v>385</v>
      </c>
    </row>
    <row r="57" spans="1:14" s="703" customFormat="1" ht="22.5" customHeight="1">
      <c r="A57" s="746" t="s">
        <v>1280</v>
      </c>
      <c r="B57" s="1204" t="s">
        <v>2508</v>
      </c>
      <c r="C57" s="1205" t="s">
        <v>1627</v>
      </c>
      <c r="D57" s="1205"/>
      <c r="E57" s="1194" t="s">
        <v>600</v>
      </c>
      <c r="F57" s="1194" t="s">
        <v>600</v>
      </c>
      <c r="G57" s="1194" t="s">
        <v>600</v>
      </c>
      <c r="H57" s="1194" t="s">
        <v>2781</v>
      </c>
      <c r="I57" s="1194" t="s">
        <v>2782</v>
      </c>
      <c r="J57" s="1194" t="s">
        <v>2783</v>
      </c>
      <c r="K57" s="1194" t="s">
        <v>599</v>
      </c>
      <c r="L57" s="1194" t="s">
        <v>600</v>
      </c>
      <c r="M57" s="1194" t="s">
        <v>2781</v>
      </c>
      <c r="N57" s="1445" t="s">
        <v>555</v>
      </c>
    </row>
    <row r="58" spans="1:14" s="703" customFormat="1" ht="22.5" customHeight="1">
      <c r="A58" s="724" t="s">
        <v>1281</v>
      </c>
      <c r="B58" s="1229" t="s">
        <v>1216</v>
      </c>
      <c r="C58" s="1028"/>
      <c r="D58" s="1028"/>
      <c r="E58" s="1152">
        <v>78.5</v>
      </c>
      <c r="F58" s="1097" t="s">
        <v>3130</v>
      </c>
      <c r="G58" s="1097" t="s">
        <v>2829</v>
      </c>
      <c r="H58" s="1097" t="s">
        <v>2830</v>
      </c>
      <c r="I58" s="1097" t="s">
        <v>2831</v>
      </c>
      <c r="J58" s="1097" t="s">
        <v>328</v>
      </c>
      <c r="K58" s="1097" t="s">
        <v>2832</v>
      </c>
      <c r="L58" s="1097" t="s">
        <v>2833</v>
      </c>
      <c r="M58" s="1097" t="s">
        <v>2781</v>
      </c>
      <c r="N58" s="1303" t="s">
        <v>119</v>
      </c>
    </row>
    <row r="59" spans="1:14" s="703" customFormat="1" ht="22.5" customHeight="1">
      <c r="A59" s="724"/>
      <c r="B59" s="1229" t="s">
        <v>1217</v>
      </c>
      <c r="C59" s="1028"/>
      <c r="D59" s="1028"/>
      <c r="E59" s="1152">
        <v>42</v>
      </c>
      <c r="F59" s="1097" t="s">
        <v>2834</v>
      </c>
      <c r="G59" s="1097" t="s">
        <v>2835</v>
      </c>
      <c r="H59" s="1097" t="s">
        <v>2836</v>
      </c>
      <c r="I59" s="1097" t="s">
        <v>2837</v>
      </c>
      <c r="J59" s="1097" t="s">
        <v>2838</v>
      </c>
      <c r="K59" s="1097" t="s">
        <v>2839</v>
      </c>
      <c r="L59" s="1097" t="s">
        <v>2840</v>
      </c>
      <c r="M59" s="1097" t="s">
        <v>2781</v>
      </c>
      <c r="N59" s="1303" t="s">
        <v>119</v>
      </c>
    </row>
    <row r="60" spans="1:14" s="703" customFormat="1" ht="22.5" customHeight="1">
      <c r="A60" s="724"/>
      <c r="B60" s="1224" t="s">
        <v>1218</v>
      </c>
      <c r="C60" s="1028"/>
      <c r="D60" s="1028"/>
      <c r="E60" s="1152">
        <v>65</v>
      </c>
      <c r="F60" s="1097" t="s">
        <v>3129</v>
      </c>
      <c r="G60" s="1097" t="s">
        <v>328</v>
      </c>
      <c r="H60" s="1097" t="s">
        <v>2828</v>
      </c>
      <c r="I60" s="1097" t="s">
        <v>2836</v>
      </c>
      <c r="J60" s="1097" t="s">
        <v>2841</v>
      </c>
      <c r="K60" s="1097" t="s">
        <v>2842</v>
      </c>
      <c r="L60" s="1097" t="s">
        <v>2796</v>
      </c>
      <c r="M60" s="1097" t="s">
        <v>2783</v>
      </c>
      <c r="N60" s="1303" t="s">
        <v>439</v>
      </c>
    </row>
    <row r="61" spans="1:14" s="703" customFormat="1" ht="22.5" customHeight="1">
      <c r="A61" s="724"/>
      <c r="B61" s="1238" t="s">
        <v>1219</v>
      </c>
      <c r="C61" s="1028"/>
      <c r="D61" s="1028"/>
      <c r="E61" s="1152">
        <v>80</v>
      </c>
      <c r="F61" s="1097" t="s">
        <v>2795</v>
      </c>
      <c r="G61" s="1097" t="s">
        <v>1040</v>
      </c>
      <c r="H61" s="1097" t="s">
        <v>2796</v>
      </c>
      <c r="I61" s="1097" t="s">
        <v>3129</v>
      </c>
      <c r="J61" s="1097" t="s">
        <v>328</v>
      </c>
      <c r="K61" s="1097" t="s">
        <v>3130</v>
      </c>
      <c r="L61" s="1097" t="s">
        <v>2795</v>
      </c>
      <c r="M61" s="1097" t="s">
        <v>2783</v>
      </c>
      <c r="N61" s="1303" t="s">
        <v>439</v>
      </c>
    </row>
    <row r="62" spans="1:14" s="703" customFormat="1" ht="22.5" customHeight="1">
      <c r="A62" s="724"/>
      <c r="B62" s="1238" t="s">
        <v>1215</v>
      </c>
      <c r="C62" s="1028"/>
      <c r="D62" s="1028"/>
      <c r="E62" s="1152"/>
      <c r="F62" s="1097"/>
      <c r="G62" s="1097"/>
      <c r="H62" s="1097"/>
      <c r="I62" s="1097"/>
      <c r="J62" s="1097"/>
      <c r="K62" s="1097"/>
      <c r="L62" s="1097"/>
      <c r="M62" s="1097"/>
      <c r="N62" s="1303"/>
    </row>
    <row r="63" spans="1:14" s="703" customFormat="1" ht="22.5" customHeight="1">
      <c r="A63" s="724"/>
      <c r="B63" s="1224" t="s">
        <v>1220</v>
      </c>
      <c r="C63" s="1028"/>
      <c r="D63" s="1028"/>
      <c r="E63" s="1152">
        <v>20</v>
      </c>
      <c r="F63" s="1097" t="s">
        <v>2828</v>
      </c>
      <c r="G63" s="1097" t="s">
        <v>2844</v>
      </c>
      <c r="H63" s="1097" t="s">
        <v>2814</v>
      </c>
      <c r="I63" s="1097" t="s">
        <v>2843</v>
      </c>
      <c r="J63" s="1097" t="s">
        <v>2823</v>
      </c>
      <c r="K63" s="1097" t="s">
        <v>2816</v>
      </c>
      <c r="L63" s="1097" t="s">
        <v>2826</v>
      </c>
      <c r="M63" s="1097" t="s">
        <v>2781</v>
      </c>
      <c r="N63" s="1303" t="s">
        <v>120</v>
      </c>
    </row>
    <row r="64" spans="1:14" s="703" customFormat="1" ht="22.5" customHeight="1">
      <c r="A64" s="724"/>
      <c r="B64" s="1224" t="s">
        <v>1221</v>
      </c>
      <c r="C64" s="1028"/>
      <c r="D64" s="1028"/>
      <c r="E64" s="1152">
        <v>20</v>
      </c>
      <c r="F64" s="1097" t="s">
        <v>2828</v>
      </c>
      <c r="G64" s="1097" t="s">
        <v>2844</v>
      </c>
      <c r="H64" s="1097" t="s">
        <v>2814</v>
      </c>
      <c r="I64" s="1097" t="s">
        <v>2843</v>
      </c>
      <c r="J64" s="1097" t="s">
        <v>2845</v>
      </c>
      <c r="K64" s="1097" t="s">
        <v>2816</v>
      </c>
      <c r="L64" s="1097" t="s">
        <v>2826</v>
      </c>
      <c r="M64" s="1097" t="s">
        <v>2781</v>
      </c>
      <c r="N64" s="1303" t="s">
        <v>120</v>
      </c>
    </row>
    <row r="65" spans="1:14" s="703" customFormat="1" ht="22.5" customHeight="1">
      <c r="A65" s="731"/>
      <c r="B65" s="1166" t="s">
        <v>2509</v>
      </c>
      <c r="C65" s="1100">
        <v>32</v>
      </c>
      <c r="D65" s="1100"/>
      <c r="E65" s="1100" t="s">
        <v>1043</v>
      </c>
      <c r="F65" s="1100" t="s">
        <v>2841</v>
      </c>
      <c r="G65" s="1100" t="s">
        <v>1041</v>
      </c>
      <c r="H65" s="1100" t="s">
        <v>2844</v>
      </c>
      <c r="I65" s="1100" t="s">
        <v>2836</v>
      </c>
      <c r="J65" s="1100" t="s">
        <v>1043</v>
      </c>
      <c r="K65" s="1100" t="s">
        <v>2841</v>
      </c>
      <c r="L65" s="1100" t="s">
        <v>1041</v>
      </c>
      <c r="M65" s="1100" t="s">
        <v>2781</v>
      </c>
      <c r="N65" s="1372" t="s">
        <v>924</v>
      </c>
    </row>
    <row r="66" spans="1:14" s="703" customFormat="1" ht="22.5" customHeight="1">
      <c r="A66" s="746" t="s">
        <v>3121</v>
      </c>
      <c r="B66" s="1192" t="s">
        <v>2510</v>
      </c>
      <c r="C66" s="1206">
        <v>0.64</v>
      </c>
      <c r="D66" s="1206"/>
      <c r="E66" s="1207" t="s">
        <v>2800</v>
      </c>
      <c r="F66" s="1207" t="s">
        <v>2801</v>
      </c>
      <c r="G66" s="1207" t="s">
        <v>2802</v>
      </c>
      <c r="H66" s="1207" t="s">
        <v>2803</v>
      </c>
      <c r="I66" s="1207" t="s">
        <v>2804</v>
      </c>
      <c r="J66" s="1207" t="s">
        <v>2800</v>
      </c>
      <c r="K66" s="1207" t="s">
        <v>2801</v>
      </c>
      <c r="L66" s="1207" t="s">
        <v>2802</v>
      </c>
      <c r="M66" s="1207" t="s">
        <v>2782</v>
      </c>
      <c r="N66" s="1446" t="s">
        <v>2547</v>
      </c>
    </row>
    <row r="67" spans="1:14" s="703" customFormat="1" ht="22.5" customHeight="1">
      <c r="A67" s="724"/>
      <c r="B67" s="291" t="s">
        <v>1351</v>
      </c>
      <c r="C67" s="1067"/>
      <c r="D67" s="1067"/>
      <c r="E67" s="1032"/>
      <c r="F67" s="1032"/>
      <c r="G67" s="1032"/>
      <c r="H67" s="1032"/>
      <c r="I67" s="1032"/>
      <c r="J67" s="1032"/>
      <c r="K67" s="1032"/>
      <c r="L67" s="1032"/>
      <c r="M67" s="1032"/>
      <c r="N67" s="1447"/>
    </row>
    <row r="68" spans="1:14" s="703" customFormat="1" ht="22.5" customHeight="1">
      <c r="A68" s="724"/>
      <c r="B68" s="1232" t="s">
        <v>626</v>
      </c>
      <c r="C68" s="1028"/>
      <c r="D68" s="1028"/>
      <c r="E68" s="1061" t="s">
        <v>2815</v>
      </c>
      <c r="F68" s="1061" t="s">
        <v>2827</v>
      </c>
      <c r="G68" s="1061" t="s">
        <v>600</v>
      </c>
      <c r="H68" s="1061" t="s">
        <v>2828</v>
      </c>
      <c r="I68" s="1061" t="s">
        <v>2826</v>
      </c>
      <c r="J68" s="1061" t="s">
        <v>2815</v>
      </c>
      <c r="K68" s="1061" t="s">
        <v>2827</v>
      </c>
      <c r="L68" s="1061" t="s">
        <v>600</v>
      </c>
      <c r="M68" s="1061" t="s">
        <v>2782</v>
      </c>
      <c r="N68" s="1240" t="s">
        <v>121</v>
      </c>
    </row>
    <row r="69" spans="1:14" s="703" customFormat="1" ht="22.5" customHeight="1">
      <c r="A69" s="724"/>
      <c r="B69" s="1232" t="s">
        <v>1231</v>
      </c>
      <c r="C69" s="1028"/>
      <c r="D69" s="1028"/>
      <c r="E69" s="1054" t="s">
        <v>2846</v>
      </c>
      <c r="F69" s="1061" t="s">
        <v>2847</v>
      </c>
      <c r="G69" s="1061" t="s">
        <v>2848</v>
      </c>
      <c r="H69" s="1061" t="s">
        <v>2781</v>
      </c>
      <c r="I69" s="1061" t="s">
        <v>2849</v>
      </c>
      <c r="J69" s="1061" t="s">
        <v>2805</v>
      </c>
      <c r="K69" s="1061" t="s">
        <v>2803</v>
      </c>
      <c r="L69" s="1061" t="s">
        <v>2804</v>
      </c>
      <c r="M69" s="1061" t="s">
        <v>2782</v>
      </c>
      <c r="N69" s="1240" t="s">
        <v>123</v>
      </c>
    </row>
    <row r="70" spans="1:14" s="703" customFormat="1" ht="22.5" customHeight="1">
      <c r="A70" s="724"/>
      <c r="B70" s="1232" t="s">
        <v>1232</v>
      </c>
      <c r="C70" s="1028"/>
      <c r="D70" s="1028"/>
      <c r="E70" s="1054" t="s">
        <v>2850</v>
      </c>
      <c r="F70" s="1061" t="s">
        <v>2851</v>
      </c>
      <c r="G70" s="1061" t="s">
        <v>2852</v>
      </c>
      <c r="H70" s="1061" t="s">
        <v>2803</v>
      </c>
      <c r="I70" s="1061" t="s">
        <v>2804</v>
      </c>
      <c r="J70" s="1061" t="s">
        <v>2800</v>
      </c>
      <c r="K70" s="1061" t="s">
        <v>2801</v>
      </c>
      <c r="L70" s="1061" t="s">
        <v>2802</v>
      </c>
      <c r="M70" s="1061" t="s">
        <v>2782</v>
      </c>
      <c r="N70" s="1240" t="s">
        <v>123</v>
      </c>
    </row>
    <row r="71" spans="1:14" s="703" customFormat="1" ht="22.5" customHeight="1">
      <c r="A71" s="724"/>
      <c r="B71" s="1243" t="s">
        <v>1233</v>
      </c>
      <c r="C71" s="1028"/>
      <c r="D71" s="1028"/>
      <c r="E71" s="1032" t="s">
        <v>3128</v>
      </c>
      <c r="F71" s="1032" t="s">
        <v>2853</v>
      </c>
      <c r="G71" s="1032" t="s">
        <v>2854</v>
      </c>
      <c r="H71" s="1032" t="s">
        <v>2855</v>
      </c>
      <c r="I71" s="1032" t="s">
        <v>2856</v>
      </c>
      <c r="J71" s="1032" t="s">
        <v>3128</v>
      </c>
      <c r="K71" s="1032" t="s">
        <v>2853</v>
      </c>
      <c r="L71" s="1032" t="s">
        <v>2854</v>
      </c>
      <c r="M71" s="1032" t="s">
        <v>2782</v>
      </c>
      <c r="N71" s="1240" t="s">
        <v>124</v>
      </c>
    </row>
    <row r="72" spans="1:14" s="703" customFormat="1" ht="21" customHeight="1">
      <c r="A72" s="709"/>
      <c r="B72" s="1201" t="s">
        <v>2511</v>
      </c>
      <c r="C72" s="1198">
        <v>0.0109</v>
      </c>
      <c r="D72" s="1198"/>
      <c r="E72" s="1199">
        <v>1</v>
      </c>
      <c r="F72" s="1200" t="s">
        <v>2857</v>
      </c>
      <c r="G72" s="1200" t="s">
        <v>2858</v>
      </c>
      <c r="H72" s="1200" t="s">
        <v>2806</v>
      </c>
      <c r="I72" s="1200" t="s">
        <v>2859</v>
      </c>
      <c r="J72" s="1200" t="s">
        <v>2781</v>
      </c>
      <c r="K72" s="1200" t="s">
        <v>2849</v>
      </c>
      <c r="L72" s="1200" t="s">
        <v>2805</v>
      </c>
      <c r="M72" s="1200" t="s">
        <v>2782</v>
      </c>
      <c r="N72" s="1447" t="s">
        <v>2547</v>
      </c>
    </row>
    <row r="73" spans="1:14" s="703" customFormat="1" ht="22.5" customHeight="1">
      <c r="A73" s="724"/>
      <c r="B73" s="1233" t="s">
        <v>1234</v>
      </c>
      <c r="C73" s="1028"/>
      <c r="D73" s="1028"/>
      <c r="E73" s="1065" t="s">
        <v>2795</v>
      </c>
      <c r="F73" s="1065" t="s">
        <v>1040</v>
      </c>
      <c r="G73" s="1065" t="s">
        <v>325</v>
      </c>
      <c r="H73" s="1065" t="s">
        <v>2863</v>
      </c>
      <c r="I73" s="1065" t="s">
        <v>2862</v>
      </c>
      <c r="J73" s="1065" t="s">
        <v>2795</v>
      </c>
      <c r="K73" s="1065" t="s">
        <v>2860</v>
      </c>
      <c r="L73" s="1065" t="s">
        <v>2861</v>
      </c>
      <c r="M73" s="1065" t="s">
        <v>2782</v>
      </c>
      <c r="N73" s="1240" t="s">
        <v>125</v>
      </c>
    </row>
    <row r="74" spans="1:14" s="703" customFormat="1" ht="22.5" customHeight="1">
      <c r="A74" s="724"/>
      <c r="B74" s="1233" t="s">
        <v>1380</v>
      </c>
      <c r="C74" s="1028"/>
      <c r="D74" s="1028"/>
      <c r="E74" s="1070"/>
      <c r="F74" s="1065"/>
      <c r="G74" s="1065"/>
      <c r="H74" s="1065"/>
      <c r="I74" s="1065"/>
      <c r="J74" s="1065"/>
      <c r="K74" s="1065"/>
      <c r="L74" s="1065"/>
      <c r="M74" s="1065"/>
      <c r="N74" s="1240"/>
    </row>
    <row r="75" spans="1:14" s="703" customFormat="1" ht="22.5" customHeight="1">
      <c r="A75" s="724"/>
      <c r="B75" s="1233" t="s">
        <v>1235</v>
      </c>
      <c r="C75" s="1028"/>
      <c r="D75" s="1028"/>
      <c r="E75" s="1065" t="s">
        <v>3130</v>
      </c>
      <c r="F75" s="1065" t="s">
        <v>2795</v>
      </c>
      <c r="G75" s="1065" t="s">
        <v>1040</v>
      </c>
      <c r="H75" s="1065" t="s">
        <v>3129</v>
      </c>
      <c r="I75" s="1065" t="s">
        <v>328</v>
      </c>
      <c r="J75" s="1065" t="s">
        <v>3130</v>
      </c>
      <c r="K75" s="1065" t="s">
        <v>2795</v>
      </c>
      <c r="L75" s="1065" t="s">
        <v>1040</v>
      </c>
      <c r="M75" s="1065" t="s">
        <v>2782</v>
      </c>
      <c r="N75" s="1240" t="s">
        <v>2187</v>
      </c>
    </row>
    <row r="76" spans="1:14" s="703" customFormat="1" ht="22.5" customHeight="1">
      <c r="A76" s="724"/>
      <c r="B76" s="1233" t="s">
        <v>2250</v>
      </c>
      <c r="C76" s="1028"/>
      <c r="D76" s="1028"/>
      <c r="E76" s="1070"/>
      <c r="F76" s="1065"/>
      <c r="G76" s="1065"/>
      <c r="H76" s="1065"/>
      <c r="I76" s="1065"/>
      <c r="J76" s="1065"/>
      <c r="K76" s="1065"/>
      <c r="L76" s="1065"/>
      <c r="M76" s="1065"/>
      <c r="N76" s="1240"/>
    </row>
    <row r="77" spans="1:14" s="703" customFormat="1" ht="22.5" customHeight="1">
      <c r="A77" s="724"/>
      <c r="B77" s="1208" t="s">
        <v>2512</v>
      </c>
      <c r="C77" s="1199">
        <v>100</v>
      </c>
      <c r="D77" s="1199"/>
      <c r="E77" s="1200" t="s">
        <v>1032</v>
      </c>
      <c r="F77" s="1200" t="s">
        <v>1032</v>
      </c>
      <c r="G77" s="1200" t="s">
        <v>1032</v>
      </c>
      <c r="H77" s="1200" t="s">
        <v>3130</v>
      </c>
      <c r="I77" s="1200" t="s">
        <v>2795</v>
      </c>
      <c r="J77" s="1200" t="s">
        <v>1040</v>
      </c>
      <c r="K77" s="1200" t="s">
        <v>325</v>
      </c>
      <c r="L77" s="1200" t="s">
        <v>1032</v>
      </c>
      <c r="M77" s="1200" t="s">
        <v>2782</v>
      </c>
      <c r="N77" s="1369" t="s">
        <v>2547</v>
      </c>
    </row>
    <row r="78" spans="1:14" s="703" customFormat="1" ht="22.5" customHeight="1">
      <c r="A78" s="724"/>
      <c r="B78" s="1243" t="s">
        <v>1236</v>
      </c>
      <c r="C78" s="1028"/>
      <c r="D78" s="1028"/>
      <c r="E78" s="1030">
        <v>100</v>
      </c>
      <c r="F78" s="1032" t="s">
        <v>1032</v>
      </c>
      <c r="G78" s="1032" t="s">
        <v>1032</v>
      </c>
      <c r="H78" s="1032" t="s">
        <v>3130</v>
      </c>
      <c r="I78" s="1032" t="s">
        <v>2795</v>
      </c>
      <c r="J78" s="1032" t="s">
        <v>1040</v>
      </c>
      <c r="K78" s="1032" t="s">
        <v>325</v>
      </c>
      <c r="L78" s="1032" t="s">
        <v>1032</v>
      </c>
      <c r="M78" s="1032" t="s">
        <v>2782</v>
      </c>
      <c r="N78" s="1230" t="s">
        <v>126</v>
      </c>
    </row>
    <row r="79" spans="1:14" s="703" customFormat="1" ht="22.5" customHeight="1">
      <c r="A79" s="724"/>
      <c r="B79" s="1243" t="s">
        <v>1237</v>
      </c>
      <c r="C79" s="1028"/>
      <c r="D79" s="1028"/>
      <c r="E79" s="1030" t="s">
        <v>2252</v>
      </c>
      <c r="F79" s="1032" t="s">
        <v>2865</v>
      </c>
      <c r="G79" s="1032" t="s">
        <v>1745</v>
      </c>
      <c r="H79" s="1032" t="s">
        <v>2783</v>
      </c>
      <c r="I79" s="1032" t="s">
        <v>3148</v>
      </c>
      <c r="J79" s="1032" t="s">
        <v>2782</v>
      </c>
      <c r="K79" s="1032" t="s">
        <v>3147</v>
      </c>
      <c r="L79" s="1032" t="s">
        <v>2781</v>
      </c>
      <c r="M79" s="1032" t="s">
        <v>2782</v>
      </c>
      <c r="N79" s="1230" t="s">
        <v>2253</v>
      </c>
    </row>
    <row r="80" spans="1:14" s="703" customFormat="1" ht="22.5" customHeight="1">
      <c r="A80" s="724"/>
      <c r="B80" s="1243" t="s">
        <v>1238</v>
      </c>
      <c r="C80" s="1028"/>
      <c r="D80" s="1028"/>
      <c r="E80" s="1030" t="s">
        <v>2866</v>
      </c>
      <c r="F80" s="1030" t="s">
        <v>2867</v>
      </c>
      <c r="G80" s="1030" t="s">
        <v>2868</v>
      </c>
      <c r="H80" s="1030">
        <v>80</v>
      </c>
      <c r="I80" s="1030">
        <v>85</v>
      </c>
      <c r="J80" s="1030">
        <v>90</v>
      </c>
      <c r="K80" s="1030">
        <v>95</v>
      </c>
      <c r="L80" s="1030">
        <v>100</v>
      </c>
      <c r="M80" s="1032" t="s">
        <v>2782</v>
      </c>
      <c r="N80" s="1230" t="s">
        <v>1042</v>
      </c>
    </row>
    <row r="81" spans="1:14" s="703" customFormat="1" ht="22.5" customHeight="1">
      <c r="A81" s="709"/>
      <c r="B81" s="291" t="s">
        <v>2513</v>
      </c>
      <c r="C81" s="1043">
        <v>1.63</v>
      </c>
      <c r="D81" s="1043"/>
      <c r="E81" s="1030">
        <v>1.53</v>
      </c>
      <c r="F81" s="1032" t="s">
        <v>2781</v>
      </c>
      <c r="G81" s="1032" t="s">
        <v>2740</v>
      </c>
      <c r="H81" s="1032" t="s">
        <v>3148</v>
      </c>
      <c r="I81" s="1032" t="s">
        <v>2782</v>
      </c>
      <c r="J81" s="1032" t="s">
        <v>3147</v>
      </c>
      <c r="K81" s="1032" t="s">
        <v>2781</v>
      </c>
      <c r="L81" s="1032" t="s">
        <v>2800</v>
      </c>
      <c r="M81" s="1032" t="s">
        <v>2783</v>
      </c>
      <c r="N81" s="1371" t="s">
        <v>1169</v>
      </c>
    </row>
    <row r="82" spans="1:14" s="703" customFormat="1" ht="22.5" customHeight="1">
      <c r="A82" s="724"/>
      <c r="B82" s="1232" t="s">
        <v>1239</v>
      </c>
      <c r="C82" s="1028"/>
      <c r="D82" s="1028"/>
      <c r="E82" s="1044" t="s">
        <v>1032</v>
      </c>
      <c r="F82" s="1044" t="s">
        <v>1032</v>
      </c>
      <c r="G82" s="1044" t="s">
        <v>1032</v>
      </c>
      <c r="H82" s="1044" t="s">
        <v>3130</v>
      </c>
      <c r="I82" s="1044" t="s">
        <v>2795</v>
      </c>
      <c r="J82" s="1044" t="s">
        <v>1040</v>
      </c>
      <c r="K82" s="1044" t="s">
        <v>325</v>
      </c>
      <c r="L82" s="1044" t="s">
        <v>1032</v>
      </c>
      <c r="M82" s="1044" t="s">
        <v>2783</v>
      </c>
      <c r="N82" s="1062" t="s">
        <v>127</v>
      </c>
    </row>
    <row r="83" spans="1:14" s="703" customFormat="1" ht="22.5" customHeight="1">
      <c r="A83" s="724"/>
      <c r="B83" s="1232" t="s">
        <v>1229</v>
      </c>
      <c r="C83" s="1028"/>
      <c r="D83" s="1028"/>
      <c r="E83" s="1043"/>
      <c r="F83" s="1044"/>
      <c r="G83" s="1044"/>
      <c r="H83" s="1044"/>
      <c r="I83" s="1044"/>
      <c r="J83" s="1044"/>
      <c r="K83" s="1044"/>
      <c r="L83" s="1044"/>
      <c r="M83" s="1044"/>
      <c r="N83" s="1062"/>
    </row>
    <row r="84" spans="1:14" s="703" customFormat="1" ht="22.5" customHeight="1">
      <c r="A84" s="724"/>
      <c r="B84" s="365" t="s">
        <v>2514</v>
      </c>
      <c r="C84" s="1099" t="s">
        <v>3151</v>
      </c>
      <c r="D84" s="1099"/>
      <c r="E84" s="1043" t="s">
        <v>3150</v>
      </c>
      <c r="F84" s="1044" t="s">
        <v>2820</v>
      </c>
      <c r="G84" s="1044" t="s">
        <v>428</v>
      </c>
      <c r="H84" s="1044" t="s">
        <v>2827</v>
      </c>
      <c r="I84" s="1044" t="s">
        <v>2813</v>
      </c>
      <c r="J84" s="1044" t="s">
        <v>2811</v>
      </c>
      <c r="K84" s="1044" t="s">
        <v>2812</v>
      </c>
      <c r="L84" s="1044" t="s">
        <v>3192</v>
      </c>
      <c r="M84" s="1044" t="s">
        <v>2782</v>
      </c>
      <c r="N84" s="1448" t="s">
        <v>2335</v>
      </c>
    </row>
    <row r="85" spans="1:14" s="703" customFormat="1" ht="22.5" customHeight="1">
      <c r="A85" s="724"/>
      <c r="B85" s="364" t="s">
        <v>2515</v>
      </c>
      <c r="C85" s="1099"/>
      <c r="D85" s="1099"/>
      <c r="E85" s="1043">
        <v>1</v>
      </c>
      <c r="F85" s="1044"/>
      <c r="G85" s="1044"/>
      <c r="H85" s="1044"/>
      <c r="I85" s="1044"/>
      <c r="J85" s="1044"/>
      <c r="K85" s="1044"/>
      <c r="L85" s="1044"/>
      <c r="M85" s="1044" t="s">
        <v>2782</v>
      </c>
      <c r="N85" s="1448" t="s">
        <v>1042</v>
      </c>
    </row>
    <row r="86" spans="1:14" s="703" customFormat="1" ht="22.5" customHeight="1">
      <c r="A86" s="724"/>
      <c r="B86" s="1244" t="s">
        <v>1227</v>
      </c>
      <c r="C86" s="1099"/>
      <c r="D86" s="1099"/>
      <c r="E86" s="1043"/>
      <c r="F86" s="1044"/>
      <c r="G86" s="1044"/>
      <c r="H86" s="1044"/>
      <c r="I86" s="1044"/>
      <c r="J86" s="1044"/>
      <c r="K86" s="1044"/>
      <c r="L86" s="1044"/>
      <c r="M86" s="1044" t="s">
        <v>2781</v>
      </c>
      <c r="N86" s="1448" t="s">
        <v>1042</v>
      </c>
    </row>
    <row r="87" spans="1:14" s="703" customFormat="1" ht="22.5" customHeight="1">
      <c r="A87" s="724"/>
      <c r="B87" s="1244" t="s">
        <v>1226</v>
      </c>
      <c r="C87" s="1099"/>
      <c r="D87" s="1099"/>
      <c r="E87" s="1043"/>
      <c r="F87" s="1044"/>
      <c r="G87" s="1044"/>
      <c r="H87" s="1044"/>
      <c r="I87" s="1044"/>
      <c r="J87" s="1044"/>
      <c r="K87" s="1044"/>
      <c r="L87" s="1044"/>
      <c r="M87" s="1044"/>
      <c r="N87" s="1448"/>
    </row>
    <row r="88" spans="1:14" s="703" customFormat="1" ht="22.5" customHeight="1">
      <c r="A88" s="724"/>
      <c r="B88" s="1245" t="s">
        <v>1222</v>
      </c>
      <c r="C88" s="1099"/>
      <c r="D88" s="1099"/>
      <c r="E88" s="1043">
        <v>5</v>
      </c>
      <c r="F88" s="1044" t="s">
        <v>600</v>
      </c>
      <c r="G88" s="1044" t="s">
        <v>600</v>
      </c>
      <c r="H88" s="1044" t="s">
        <v>2781</v>
      </c>
      <c r="I88" s="1044" t="s">
        <v>2782</v>
      </c>
      <c r="J88" s="1044" t="s">
        <v>2783</v>
      </c>
      <c r="K88" s="1044" t="s">
        <v>599</v>
      </c>
      <c r="L88" s="1044" t="s">
        <v>600</v>
      </c>
      <c r="M88" s="1044" t="s">
        <v>2781</v>
      </c>
      <c r="N88" s="1448" t="s">
        <v>1170</v>
      </c>
    </row>
    <row r="89" spans="1:14" s="703" customFormat="1" ht="22.5" customHeight="1">
      <c r="A89" s="724"/>
      <c r="B89" s="364" t="s">
        <v>2518</v>
      </c>
      <c r="C89" s="1099"/>
      <c r="D89" s="1099"/>
      <c r="E89" s="1043">
        <v>3</v>
      </c>
      <c r="F89" s="1044" t="s">
        <v>599</v>
      </c>
      <c r="G89" s="1044" t="s">
        <v>600</v>
      </c>
      <c r="H89" s="1044" t="s">
        <v>2781</v>
      </c>
      <c r="I89" s="1044" t="s">
        <v>2782</v>
      </c>
      <c r="J89" s="1044" t="s">
        <v>2783</v>
      </c>
      <c r="K89" s="1044" t="s">
        <v>599</v>
      </c>
      <c r="L89" s="1044" t="s">
        <v>600</v>
      </c>
      <c r="M89" s="1044" t="s">
        <v>2781</v>
      </c>
      <c r="N89" s="1448" t="s">
        <v>345</v>
      </c>
    </row>
    <row r="90" spans="1:14" s="703" customFormat="1" ht="22.5" customHeight="1">
      <c r="A90" s="724"/>
      <c r="B90" s="1244" t="s">
        <v>1531</v>
      </c>
      <c r="C90" s="1099"/>
      <c r="D90" s="1099"/>
      <c r="E90" s="1043"/>
      <c r="F90" s="1044"/>
      <c r="G90" s="1044"/>
      <c r="H90" s="1044"/>
      <c r="I90" s="1044"/>
      <c r="J90" s="1044"/>
      <c r="K90" s="1044"/>
      <c r="L90" s="1044"/>
      <c r="M90" s="1044"/>
      <c r="N90" s="1448"/>
    </row>
    <row r="91" spans="1:14" s="703" customFormat="1" ht="22.5" customHeight="1">
      <c r="A91" s="724"/>
      <c r="B91" s="364" t="s">
        <v>1224</v>
      </c>
      <c r="C91" s="1099"/>
      <c r="D91" s="1099"/>
      <c r="E91" s="1043">
        <v>3</v>
      </c>
      <c r="F91" s="1044" t="s">
        <v>599</v>
      </c>
      <c r="G91" s="1044" t="s">
        <v>600</v>
      </c>
      <c r="H91" s="1044" t="s">
        <v>2781</v>
      </c>
      <c r="I91" s="1044" t="s">
        <v>2782</v>
      </c>
      <c r="J91" s="1044" t="s">
        <v>2783</v>
      </c>
      <c r="K91" s="1044" t="s">
        <v>599</v>
      </c>
      <c r="L91" s="1044" t="s">
        <v>600</v>
      </c>
      <c r="M91" s="1044" t="s">
        <v>2781</v>
      </c>
      <c r="N91" s="1448" t="s">
        <v>345</v>
      </c>
    </row>
    <row r="92" spans="1:14" s="703" customFormat="1" ht="22.5" customHeight="1">
      <c r="A92" s="724"/>
      <c r="B92" s="364" t="s">
        <v>1223</v>
      </c>
      <c r="C92" s="1099"/>
      <c r="D92" s="1099"/>
      <c r="E92" s="1043"/>
      <c r="F92" s="1044"/>
      <c r="G92" s="1044"/>
      <c r="H92" s="1044"/>
      <c r="I92" s="1044"/>
      <c r="J92" s="1044"/>
      <c r="K92" s="1044"/>
      <c r="L92" s="1044"/>
      <c r="M92" s="1044"/>
      <c r="N92" s="1448"/>
    </row>
    <row r="93" spans="1:14" s="703" customFormat="1" ht="22.5" customHeight="1">
      <c r="A93" s="724"/>
      <c r="B93" s="364" t="s">
        <v>1225</v>
      </c>
      <c r="C93" s="1099"/>
      <c r="D93" s="1099"/>
      <c r="E93" s="1043">
        <v>1</v>
      </c>
      <c r="F93" s="1044" t="s">
        <v>2781</v>
      </c>
      <c r="G93" s="1044" t="s">
        <v>2781</v>
      </c>
      <c r="H93" s="1044" t="s">
        <v>1005</v>
      </c>
      <c r="I93" s="1044"/>
      <c r="J93" s="1044"/>
      <c r="K93" s="1044"/>
      <c r="L93" s="1044" t="s">
        <v>1004</v>
      </c>
      <c r="M93" s="1044" t="s">
        <v>2783</v>
      </c>
      <c r="N93" s="1448" t="s">
        <v>593</v>
      </c>
    </row>
    <row r="94" spans="1:14" s="703" customFormat="1" ht="22.5" customHeight="1">
      <c r="A94" s="724"/>
      <c r="B94" s="364" t="s">
        <v>73</v>
      </c>
      <c r="C94" s="1099"/>
      <c r="D94" s="1099"/>
      <c r="E94" s="1043"/>
      <c r="F94" s="1044"/>
      <c r="G94" s="1044"/>
      <c r="H94" s="1044"/>
      <c r="I94" s="1044"/>
      <c r="J94" s="1044"/>
      <c r="K94" s="1044"/>
      <c r="L94" s="1044"/>
      <c r="M94" s="1044"/>
      <c r="N94" s="1448"/>
    </row>
    <row r="95" spans="1:14" s="703" customFormat="1" ht="22.5" customHeight="1">
      <c r="A95" s="731"/>
      <c r="B95" s="1175" t="s">
        <v>2521</v>
      </c>
      <c r="C95" s="1100"/>
      <c r="D95" s="1100"/>
      <c r="E95" s="1111">
        <v>5</v>
      </c>
      <c r="F95" s="1112" t="s">
        <v>600</v>
      </c>
      <c r="G95" s="1112" t="s">
        <v>600</v>
      </c>
      <c r="H95" s="1112" t="s">
        <v>2781</v>
      </c>
      <c r="I95" s="1112" t="s">
        <v>2782</v>
      </c>
      <c r="J95" s="1112" t="s">
        <v>2783</v>
      </c>
      <c r="K95" s="1112" t="s">
        <v>599</v>
      </c>
      <c r="L95" s="1112" t="s">
        <v>600</v>
      </c>
      <c r="M95" s="1112" t="s">
        <v>2781</v>
      </c>
      <c r="N95" s="1449" t="s">
        <v>1171</v>
      </c>
    </row>
    <row r="96" spans="1:14" s="703" customFormat="1" ht="22.5" customHeight="1">
      <c r="A96" s="735" t="s">
        <v>1282</v>
      </c>
      <c r="B96" s="1192" t="s">
        <v>2522</v>
      </c>
      <c r="C96" s="1209" t="s">
        <v>1627</v>
      </c>
      <c r="D96" s="1209"/>
      <c r="E96" s="1209">
        <v>70</v>
      </c>
      <c r="F96" s="1207" t="s">
        <v>328</v>
      </c>
      <c r="G96" s="1207" t="s">
        <v>3130</v>
      </c>
      <c r="H96" s="1207" t="s">
        <v>1041</v>
      </c>
      <c r="I96" s="1207" t="s">
        <v>3128</v>
      </c>
      <c r="J96" s="1207" t="s">
        <v>3129</v>
      </c>
      <c r="K96" s="1207" t="s">
        <v>3130</v>
      </c>
      <c r="L96" s="1207" t="s">
        <v>1040</v>
      </c>
      <c r="M96" s="1207" t="s">
        <v>2781</v>
      </c>
      <c r="N96" s="1444" t="s">
        <v>2547</v>
      </c>
    </row>
    <row r="97" spans="1:14" s="703" customFormat="1" ht="22.5" customHeight="1">
      <c r="A97" s="736" t="s">
        <v>1283</v>
      </c>
      <c r="B97" s="244" t="s">
        <v>1294</v>
      </c>
      <c r="C97" s="1030"/>
      <c r="D97" s="1030"/>
      <c r="E97" s="1030"/>
      <c r="F97" s="1032"/>
      <c r="G97" s="1032"/>
      <c r="H97" s="1032"/>
      <c r="I97" s="1032"/>
      <c r="J97" s="1032"/>
      <c r="K97" s="1032"/>
      <c r="L97" s="1032"/>
      <c r="M97" s="1032"/>
      <c r="N97" s="1369"/>
    </row>
    <row r="98" spans="1:14" s="703" customFormat="1" ht="22.5" customHeight="1">
      <c r="A98" s="724"/>
      <c r="B98" s="1233" t="s">
        <v>1240</v>
      </c>
      <c r="C98" s="1028"/>
      <c r="D98" s="1028"/>
      <c r="E98" s="1030" t="s">
        <v>631</v>
      </c>
      <c r="F98" s="1030" t="s">
        <v>1562</v>
      </c>
      <c r="G98" s="1030" t="s">
        <v>3198</v>
      </c>
      <c r="H98" s="1032" t="s">
        <v>2843</v>
      </c>
      <c r="I98" s="1032" t="s">
        <v>2814</v>
      </c>
      <c r="J98" s="1032" t="s">
        <v>2827</v>
      </c>
      <c r="K98" s="1032" t="s">
        <v>2811</v>
      </c>
      <c r="L98" s="1032" t="s">
        <v>3192</v>
      </c>
      <c r="M98" s="1032" t="s">
        <v>2781</v>
      </c>
      <c r="N98" s="1230" t="s">
        <v>128</v>
      </c>
    </row>
    <row r="99" spans="1:14" s="703" customFormat="1" ht="22.5" customHeight="1">
      <c r="A99" s="724"/>
      <c r="B99" s="1243" t="s">
        <v>1295</v>
      </c>
      <c r="C99" s="1028"/>
      <c r="D99" s="1028"/>
      <c r="E99" s="1031"/>
      <c r="F99" s="1032"/>
      <c r="G99" s="1032"/>
      <c r="H99" s="1032"/>
      <c r="I99" s="1032"/>
      <c r="J99" s="1032"/>
      <c r="K99" s="1032"/>
      <c r="L99" s="1032"/>
      <c r="M99" s="1032"/>
      <c r="N99" s="1240"/>
    </row>
    <row r="100" spans="1:14" s="703" customFormat="1" ht="22.5" customHeight="1">
      <c r="A100" s="724"/>
      <c r="B100" s="1233" t="s">
        <v>1241</v>
      </c>
      <c r="C100" s="1028"/>
      <c r="D100" s="1028"/>
      <c r="E100" s="1030" t="s">
        <v>631</v>
      </c>
      <c r="F100" s="1030" t="s">
        <v>1562</v>
      </c>
      <c r="G100" s="1030" t="s">
        <v>3198</v>
      </c>
      <c r="H100" s="1032" t="s">
        <v>2843</v>
      </c>
      <c r="I100" s="1032" t="s">
        <v>2814</v>
      </c>
      <c r="J100" s="1032" t="s">
        <v>2827</v>
      </c>
      <c r="K100" s="1032" t="s">
        <v>2811</v>
      </c>
      <c r="L100" s="1032" t="s">
        <v>3192</v>
      </c>
      <c r="M100" s="1032" t="s">
        <v>2781</v>
      </c>
      <c r="N100" s="1230" t="s">
        <v>128</v>
      </c>
    </row>
    <row r="101" spans="1:14" s="703" customFormat="1" ht="22.5" customHeight="1">
      <c r="A101" s="724"/>
      <c r="B101" s="1243" t="s">
        <v>925</v>
      </c>
      <c r="C101" s="1028"/>
      <c r="D101" s="1028"/>
      <c r="E101" s="1030"/>
      <c r="F101" s="1032"/>
      <c r="G101" s="1032"/>
      <c r="H101" s="1032"/>
      <c r="I101" s="1032"/>
      <c r="J101" s="1032"/>
      <c r="K101" s="1032"/>
      <c r="L101" s="1032"/>
      <c r="M101" s="1032"/>
      <c r="N101" s="1230"/>
    </row>
    <row r="102" spans="1:14" s="703" customFormat="1" ht="22.5" customHeight="1">
      <c r="A102" s="724"/>
      <c r="B102" s="1233" t="s">
        <v>1242</v>
      </c>
      <c r="C102" s="1028"/>
      <c r="D102" s="1028"/>
      <c r="E102" s="1030" t="s">
        <v>631</v>
      </c>
      <c r="F102" s="1030" t="s">
        <v>1562</v>
      </c>
      <c r="G102" s="1030" t="s">
        <v>3198</v>
      </c>
      <c r="H102" s="1032" t="s">
        <v>2843</v>
      </c>
      <c r="I102" s="1032" t="s">
        <v>2814</v>
      </c>
      <c r="J102" s="1032" t="s">
        <v>2827</v>
      </c>
      <c r="K102" s="1032" t="s">
        <v>2811</v>
      </c>
      <c r="L102" s="1032" t="s">
        <v>3192</v>
      </c>
      <c r="M102" s="1032" t="s">
        <v>2781</v>
      </c>
      <c r="N102" s="1230" t="s">
        <v>128</v>
      </c>
    </row>
    <row r="103" spans="1:14" s="703" customFormat="1" ht="22.5" customHeight="1">
      <c r="A103" s="724"/>
      <c r="B103" s="1243" t="s">
        <v>1244</v>
      </c>
      <c r="C103" s="1028"/>
      <c r="D103" s="1028"/>
      <c r="E103" s="1030" t="s">
        <v>631</v>
      </c>
      <c r="F103" s="1030" t="s">
        <v>1562</v>
      </c>
      <c r="G103" s="1030" t="s">
        <v>3198</v>
      </c>
      <c r="H103" s="1032" t="s">
        <v>2843</v>
      </c>
      <c r="I103" s="1032" t="s">
        <v>2814</v>
      </c>
      <c r="J103" s="1032" t="s">
        <v>2827</v>
      </c>
      <c r="K103" s="1032" t="s">
        <v>2811</v>
      </c>
      <c r="L103" s="1032" t="s">
        <v>3192</v>
      </c>
      <c r="M103" s="1032" t="s">
        <v>2781</v>
      </c>
      <c r="N103" s="1230" t="s">
        <v>128</v>
      </c>
    </row>
    <row r="104" spans="1:14" s="703" customFormat="1" ht="22.5" customHeight="1">
      <c r="A104" s="724"/>
      <c r="B104" s="1243" t="s">
        <v>1243</v>
      </c>
      <c r="C104" s="1028"/>
      <c r="D104" s="1028"/>
      <c r="E104" s="1030"/>
      <c r="F104" s="1032"/>
      <c r="G104" s="1032"/>
      <c r="H104" s="1032"/>
      <c r="I104" s="1032"/>
      <c r="J104" s="1032"/>
      <c r="K104" s="1032"/>
      <c r="L104" s="1032"/>
      <c r="M104" s="1032"/>
      <c r="N104" s="1230"/>
    </row>
    <row r="105" spans="1:14" s="703" customFormat="1" ht="22.5" customHeight="1">
      <c r="A105" s="731"/>
      <c r="B105" s="1165" t="s">
        <v>2523</v>
      </c>
      <c r="C105" s="1246">
        <v>24.94</v>
      </c>
      <c r="D105" s="1246"/>
      <c r="E105" s="1123">
        <v>55</v>
      </c>
      <c r="F105" s="1087" t="s">
        <v>3128</v>
      </c>
      <c r="G105" s="1087" t="s">
        <v>2796</v>
      </c>
      <c r="H105" s="1087" t="s">
        <v>2841</v>
      </c>
      <c r="I105" s="1087" t="s">
        <v>1041</v>
      </c>
      <c r="J105" s="1087" t="s">
        <v>2842</v>
      </c>
      <c r="K105" s="1087" t="s">
        <v>3128</v>
      </c>
      <c r="L105" s="1087" t="s">
        <v>2796</v>
      </c>
      <c r="M105" s="1087" t="s">
        <v>2781</v>
      </c>
      <c r="N105" s="1368" t="s">
        <v>3080</v>
      </c>
    </row>
    <row r="106" spans="1:14" s="703" customFormat="1" ht="22.5" customHeight="1">
      <c r="A106" s="1118" t="s">
        <v>1284</v>
      </c>
      <c r="B106" s="1210" t="s">
        <v>2524</v>
      </c>
      <c r="C106" s="1209" t="s">
        <v>1627</v>
      </c>
      <c r="D106" s="1209"/>
      <c r="E106" s="1211">
        <v>0.8</v>
      </c>
      <c r="F106" s="1207" t="s">
        <v>2795</v>
      </c>
      <c r="G106" s="1207" t="s">
        <v>1040</v>
      </c>
      <c r="H106" s="1207" t="s">
        <v>3129</v>
      </c>
      <c r="I106" s="1207" t="s">
        <v>328</v>
      </c>
      <c r="J106" s="1207" t="s">
        <v>3130</v>
      </c>
      <c r="K106" s="1207" t="s">
        <v>2795</v>
      </c>
      <c r="L106" s="1207" t="s">
        <v>1040</v>
      </c>
      <c r="M106" s="1207" t="s">
        <v>2781</v>
      </c>
      <c r="N106" s="748" t="s">
        <v>555</v>
      </c>
    </row>
    <row r="107" spans="1:14" s="703" customFormat="1" ht="22.5" customHeight="1">
      <c r="A107" s="736" t="s">
        <v>1285</v>
      </c>
      <c r="B107" s="1243" t="s">
        <v>1245</v>
      </c>
      <c r="C107" s="1028"/>
      <c r="D107" s="1028"/>
      <c r="E107" s="1043">
        <v>78</v>
      </c>
      <c r="F107" s="1044" t="s">
        <v>2795</v>
      </c>
      <c r="G107" s="1044" t="s">
        <v>1040</v>
      </c>
      <c r="H107" s="1044" t="s">
        <v>3129</v>
      </c>
      <c r="I107" s="1044" t="s">
        <v>328</v>
      </c>
      <c r="J107" s="1044" t="s">
        <v>3130</v>
      </c>
      <c r="K107" s="1044" t="s">
        <v>2795</v>
      </c>
      <c r="L107" s="1044" t="s">
        <v>1040</v>
      </c>
      <c r="M107" s="1044" t="s">
        <v>2781</v>
      </c>
      <c r="N107" s="1062" t="s">
        <v>130</v>
      </c>
    </row>
    <row r="108" spans="1:14" s="703" customFormat="1" ht="22.5" customHeight="1">
      <c r="A108" s="724"/>
      <c r="B108" s="1232" t="s">
        <v>1246</v>
      </c>
      <c r="C108" s="1028"/>
      <c r="D108" s="1028"/>
      <c r="E108" s="1043">
        <v>80</v>
      </c>
      <c r="F108" s="1044" t="s">
        <v>2795</v>
      </c>
      <c r="G108" s="1044" t="s">
        <v>1040</v>
      </c>
      <c r="H108" s="1044" t="s">
        <v>3129</v>
      </c>
      <c r="I108" s="1044" t="s">
        <v>328</v>
      </c>
      <c r="J108" s="1044" t="s">
        <v>3130</v>
      </c>
      <c r="K108" s="1044" t="s">
        <v>2795</v>
      </c>
      <c r="L108" s="1044" t="s">
        <v>1040</v>
      </c>
      <c r="M108" s="1044" t="s">
        <v>2781</v>
      </c>
      <c r="N108" s="1062" t="s">
        <v>130</v>
      </c>
    </row>
    <row r="109" spans="1:14" s="703" customFormat="1" ht="22.5" customHeight="1">
      <c r="A109" s="724"/>
      <c r="B109" s="1232" t="s">
        <v>1247</v>
      </c>
      <c r="C109" s="1028"/>
      <c r="D109" s="1028"/>
      <c r="E109" s="1043">
        <v>80</v>
      </c>
      <c r="F109" s="1044" t="s">
        <v>2795</v>
      </c>
      <c r="G109" s="1044" t="s">
        <v>1040</v>
      </c>
      <c r="H109" s="1044" t="s">
        <v>3129</v>
      </c>
      <c r="I109" s="1044" t="s">
        <v>328</v>
      </c>
      <c r="J109" s="1044" t="s">
        <v>3130</v>
      </c>
      <c r="K109" s="1044" t="s">
        <v>2795</v>
      </c>
      <c r="L109" s="1044" t="s">
        <v>1040</v>
      </c>
      <c r="M109" s="1044" t="s">
        <v>2781</v>
      </c>
      <c r="N109" s="1062" t="s">
        <v>130</v>
      </c>
    </row>
    <row r="110" spans="1:14" s="703" customFormat="1" ht="22.5" customHeight="1">
      <c r="A110" s="724"/>
      <c r="B110" s="1232" t="s">
        <v>1248</v>
      </c>
      <c r="C110" s="1028"/>
      <c r="D110" s="1028"/>
      <c r="E110" s="1043">
        <v>80</v>
      </c>
      <c r="F110" s="1044" t="s">
        <v>2795</v>
      </c>
      <c r="G110" s="1044" t="s">
        <v>1040</v>
      </c>
      <c r="H110" s="1044" t="s">
        <v>3129</v>
      </c>
      <c r="I110" s="1044" t="s">
        <v>328</v>
      </c>
      <c r="J110" s="1044" t="s">
        <v>3130</v>
      </c>
      <c r="K110" s="1044" t="s">
        <v>2795</v>
      </c>
      <c r="L110" s="1044" t="s">
        <v>1040</v>
      </c>
      <c r="M110" s="1044" t="s">
        <v>2781</v>
      </c>
      <c r="N110" s="1062" t="s">
        <v>2242</v>
      </c>
    </row>
    <row r="111" spans="1:14" s="703" customFormat="1" ht="22.5" customHeight="1">
      <c r="A111" s="724"/>
      <c r="B111" s="1232" t="s">
        <v>1249</v>
      </c>
      <c r="C111" s="1028"/>
      <c r="D111" s="1028"/>
      <c r="E111" s="1043">
        <v>80</v>
      </c>
      <c r="F111" s="1044" t="s">
        <v>2795</v>
      </c>
      <c r="G111" s="1044" t="s">
        <v>1040</v>
      </c>
      <c r="H111" s="1044" t="s">
        <v>3129</v>
      </c>
      <c r="I111" s="1044" t="s">
        <v>328</v>
      </c>
      <c r="J111" s="1044" t="s">
        <v>3130</v>
      </c>
      <c r="K111" s="1044" t="s">
        <v>2795</v>
      </c>
      <c r="L111" s="1044" t="s">
        <v>1040</v>
      </c>
      <c r="M111" s="1044" t="s">
        <v>2781</v>
      </c>
      <c r="N111" s="1062" t="s">
        <v>2242</v>
      </c>
    </row>
    <row r="112" spans="1:14" s="703" customFormat="1" ht="22.5" customHeight="1">
      <c r="A112" s="724"/>
      <c r="B112" s="1212" t="s">
        <v>2525</v>
      </c>
      <c r="C112" s="1213" t="s">
        <v>3130</v>
      </c>
      <c r="D112" s="1213"/>
      <c r="E112" s="1191" t="s">
        <v>1040</v>
      </c>
      <c r="F112" s="1191" t="s">
        <v>325</v>
      </c>
      <c r="G112" s="1191" t="s">
        <v>1032</v>
      </c>
      <c r="H112" s="1191" t="s">
        <v>3130</v>
      </c>
      <c r="I112" s="1191" t="s">
        <v>2795</v>
      </c>
      <c r="J112" s="1191" t="s">
        <v>1040</v>
      </c>
      <c r="K112" s="1191" t="s">
        <v>325</v>
      </c>
      <c r="L112" s="1191" t="s">
        <v>1032</v>
      </c>
      <c r="M112" s="1191" t="s">
        <v>2781</v>
      </c>
      <c r="N112" s="1250" t="s">
        <v>555</v>
      </c>
    </row>
    <row r="113" spans="1:14" s="703" customFormat="1" ht="22.5" customHeight="1">
      <c r="A113" s="724"/>
      <c r="B113" s="1232" t="s">
        <v>1250</v>
      </c>
      <c r="C113" s="1028"/>
      <c r="D113" s="1028"/>
      <c r="E113" s="1032" t="s">
        <v>1040</v>
      </c>
      <c r="F113" s="1098" t="s">
        <v>325</v>
      </c>
      <c r="G113" s="1098" t="s">
        <v>1032</v>
      </c>
      <c r="H113" s="1098" t="s">
        <v>3130</v>
      </c>
      <c r="I113" s="1098" t="s">
        <v>2795</v>
      </c>
      <c r="J113" s="1098" t="s">
        <v>1040</v>
      </c>
      <c r="K113" s="1098" t="s">
        <v>325</v>
      </c>
      <c r="L113" s="1098" t="s">
        <v>1032</v>
      </c>
      <c r="M113" s="1098" t="s">
        <v>2781</v>
      </c>
      <c r="N113" s="1247" t="s">
        <v>578</v>
      </c>
    </row>
    <row r="114" spans="1:14" s="703" customFormat="1" ht="22.5" customHeight="1">
      <c r="A114" s="724"/>
      <c r="B114" s="1232" t="s">
        <v>580</v>
      </c>
      <c r="C114" s="1028"/>
      <c r="D114" s="1028"/>
      <c r="E114" s="1032"/>
      <c r="F114" s="1032"/>
      <c r="G114" s="1032"/>
      <c r="H114" s="1032"/>
      <c r="I114" s="1032"/>
      <c r="J114" s="1032"/>
      <c r="K114" s="1032"/>
      <c r="L114" s="1032"/>
      <c r="M114" s="1032"/>
      <c r="N114" s="1248"/>
    </row>
    <row r="115" spans="1:14" s="703" customFormat="1" ht="22.5" customHeight="1">
      <c r="A115" s="724"/>
      <c r="B115" s="1249" t="s">
        <v>1145</v>
      </c>
      <c r="C115" s="1028"/>
      <c r="D115" s="1028"/>
      <c r="E115" s="1032" t="s">
        <v>1040</v>
      </c>
      <c r="F115" s="1098" t="s">
        <v>325</v>
      </c>
      <c r="G115" s="1098" t="s">
        <v>1032</v>
      </c>
      <c r="H115" s="1098" t="s">
        <v>3130</v>
      </c>
      <c r="I115" s="1098" t="s">
        <v>2795</v>
      </c>
      <c r="J115" s="1098" t="s">
        <v>1040</v>
      </c>
      <c r="K115" s="1098" t="s">
        <v>325</v>
      </c>
      <c r="L115" s="1098" t="s">
        <v>1032</v>
      </c>
      <c r="M115" s="1098" t="s">
        <v>2781</v>
      </c>
      <c r="N115" s="1247" t="s">
        <v>578</v>
      </c>
    </row>
    <row r="116" spans="1:14" s="703" customFormat="1" ht="22.5" customHeight="1">
      <c r="A116" s="724"/>
      <c r="B116" s="1249" t="s">
        <v>1146</v>
      </c>
      <c r="C116" s="1028"/>
      <c r="D116" s="1028"/>
      <c r="E116" s="1032" t="s">
        <v>1040</v>
      </c>
      <c r="F116" s="1098" t="s">
        <v>325</v>
      </c>
      <c r="G116" s="1098" t="s">
        <v>1032</v>
      </c>
      <c r="H116" s="1098" t="s">
        <v>3130</v>
      </c>
      <c r="I116" s="1098" t="s">
        <v>2795</v>
      </c>
      <c r="J116" s="1098" t="s">
        <v>1040</v>
      </c>
      <c r="K116" s="1098" t="s">
        <v>325</v>
      </c>
      <c r="L116" s="1098" t="s">
        <v>1032</v>
      </c>
      <c r="M116" s="1098" t="s">
        <v>2781</v>
      </c>
      <c r="N116" s="1247" t="s">
        <v>473</v>
      </c>
    </row>
    <row r="117" spans="1:14" s="703" customFormat="1" ht="22.5" customHeight="1">
      <c r="A117" s="724"/>
      <c r="B117" s="1249" t="s">
        <v>1147</v>
      </c>
      <c r="C117" s="1028"/>
      <c r="D117" s="1028"/>
      <c r="E117" s="1032" t="s">
        <v>1040</v>
      </c>
      <c r="F117" s="1098" t="s">
        <v>325</v>
      </c>
      <c r="G117" s="1098" t="s">
        <v>1032</v>
      </c>
      <c r="H117" s="1098" t="s">
        <v>3130</v>
      </c>
      <c r="I117" s="1098" t="s">
        <v>2795</v>
      </c>
      <c r="J117" s="1098" t="s">
        <v>1040</v>
      </c>
      <c r="K117" s="1098" t="s">
        <v>325</v>
      </c>
      <c r="L117" s="1098" t="s">
        <v>1032</v>
      </c>
      <c r="M117" s="1098" t="s">
        <v>2781</v>
      </c>
      <c r="N117" s="1247" t="s">
        <v>578</v>
      </c>
    </row>
    <row r="118" spans="1:14" s="703" customFormat="1" ht="22.5" customHeight="1">
      <c r="A118" s="724"/>
      <c r="B118" s="1249" t="s">
        <v>1148</v>
      </c>
      <c r="C118" s="1028"/>
      <c r="D118" s="1028"/>
      <c r="E118" s="1032" t="s">
        <v>1040</v>
      </c>
      <c r="F118" s="1098" t="s">
        <v>325</v>
      </c>
      <c r="G118" s="1098" t="s">
        <v>1032</v>
      </c>
      <c r="H118" s="1098" t="s">
        <v>3130</v>
      </c>
      <c r="I118" s="1098" t="s">
        <v>2795</v>
      </c>
      <c r="J118" s="1098" t="s">
        <v>1040</v>
      </c>
      <c r="K118" s="1098" t="s">
        <v>325</v>
      </c>
      <c r="L118" s="1098" t="s">
        <v>1032</v>
      </c>
      <c r="M118" s="1098" t="s">
        <v>2781</v>
      </c>
      <c r="N118" s="1247" t="s">
        <v>578</v>
      </c>
    </row>
    <row r="119" spans="1:14" s="703" customFormat="1" ht="22.5" customHeight="1">
      <c r="A119" s="724"/>
      <c r="B119" s="1232" t="s">
        <v>1149</v>
      </c>
      <c r="C119" s="1028"/>
      <c r="D119" s="1028"/>
      <c r="E119" s="1032" t="s">
        <v>1040</v>
      </c>
      <c r="F119" s="1098" t="s">
        <v>325</v>
      </c>
      <c r="G119" s="1098" t="s">
        <v>1032</v>
      </c>
      <c r="H119" s="1098" t="s">
        <v>3130</v>
      </c>
      <c r="I119" s="1098" t="s">
        <v>2795</v>
      </c>
      <c r="J119" s="1098" t="s">
        <v>1040</v>
      </c>
      <c r="K119" s="1098" t="s">
        <v>325</v>
      </c>
      <c r="L119" s="1098" t="s">
        <v>1032</v>
      </c>
      <c r="M119" s="1098" t="s">
        <v>2781</v>
      </c>
      <c r="N119" s="1247" t="s">
        <v>578</v>
      </c>
    </row>
    <row r="120" spans="1:14" s="703" customFormat="1" ht="22.5" customHeight="1">
      <c r="A120" s="724"/>
      <c r="B120" s="1232" t="s">
        <v>1151</v>
      </c>
      <c r="C120" s="1028"/>
      <c r="D120" s="1028"/>
      <c r="E120" s="1032" t="s">
        <v>1040</v>
      </c>
      <c r="F120" s="1098" t="s">
        <v>325</v>
      </c>
      <c r="G120" s="1098" t="s">
        <v>1032</v>
      </c>
      <c r="H120" s="1098" t="s">
        <v>3130</v>
      </c>
      <c r="I120" s="1098" t="s">
        <v>2795</v>
      </c>
      <c r="J120" s="1098" t="s">
        <v>1040</v>
      </c>
      <c r="K120" s="1098" t="s">
        <v>325</v>
      </c>
      <c r="L120" s="1098" t="s">
        <v>1032</v>
      </c>
      <c r="M120" s="1098" t="s">
        <v>2781</v>
      </c>
      <c r="N120" s="1247" t="s">
        <v>578</v>
      </c>
    </row>
    <row r="121" spans="1:14" s="703" customFormat="1" ht="22.5" customHeight="1">
      <c r="A121" s="724"/>
      <c r="B121" s="1232" t="s">
        <v>1150</v>
      </c>
      <c r="C121" s="1032"/>
      <c r="D121" s="1032"/>
      <c r="E121" s="1032"/>
      <c r="F121" s="1032"/>
      <c r="G121" s="1032"/>
      <c r="H121" s="1032"/>
      <c r="I121" s="1032"/>
      <c r="J121" s="1032"/>
      <c r="K121" s="1032"/>
      <c r="L121" s="1250"/>
      <c r="M121" s="1156"/>
      <c r="N121" s="1230"/>
    </row>
    <row r="122" spans="1:14" ht="22.5" customHeight="1">
      <c r="A122" s="1153"/>
      <c r="B122" s="364" t="s">
        <v>2526</v>
      </c>
      <c r="C122" s="1154"/>
      <c r="D122" s="1154"/>
      <c r="E122" s="1154" t="s">
        <v>600</v>
      </c>
      <c r="F122" s="1154" t="s">
        <v>600</v>
      </c>
      <c r="G122" s="1154" t="s">
        <v>600</v>
      </c>
      <c r="H122" s="1154" t="s">
        <v>2781</v>
      </c>
      <c r="I122" s="1154" t="s">
        <v>2782</v>
      </c>
      <c r="J122" s="1154" t="s">
        <v>2783</v>
      </c>
      <c r="K122" s="1154" t="s">
        <v>599</v>
      </c>
      <c r="L122" s="1154" t="s">
        <v>600</v>
      </c>
      <c r="M122" s="1154" t="s">
        <v>2781</v>
      </c>
      <c r="N122" s="1155" t="s">
        <v>3104</v>
      </c>
    </row>
    <row r="123" spans="1:14" ht="22.5" customHeight="1">
      <c r="A123" s="1153"/>
      <c r="B123" s="364" t="s">
        <v>95</v>
      </c>
      <c r="C123" s="1154"/>
      <c r="D123" s="1154"/>
      <c r="E123" s="1154"/>
      <c r="F123" s="1154"/>
      <c r="G123" s="1154"/>
      <c r="H123" s="1154"/>
      <c r="I123" s="1154"/>
      <c r="J123" s="1154"/>
      <c r="K123" s="1154"/>
      <c r="L123" s="1154"/>
      <c r="M123" s="1154"/>
      <c r="N123" s="1155"/>
    </row>
    <row r="124" spans="1:14" ht="22.5" customHeight="1">
      <c r="A124" s="1153"/>
      <c r="B124" s="364" t="s">
        <v>2527</v>
      </c>
      <c r="C124" s="1154"/>
      <c r="D124" s="1154"/>
      <c r="E124" s="1154" t="s">
        <v>599</v>
      </c>
      <c r="F124" s="1154" t="s">
        <v>599</v>
      </c>
      <c r="G124" s="1154" t="s">
        <v>600</v>
      </c>
      <c r="H124" s="1154" t="s">
        <v>2783</v>
      </c>
      <c r="I124" s="1154"/>
      <c r="J124" s="1154" t="s">
        <v>599</v>
      </c>
      <c r="K124" s="1154"/>
      <c r="L124" s="1154" t="s">
        <v>600</v>
      </c>
      <c r="M124" s="1154" t="s">
        <v>2783</v>
      </c>
      <c r="N124" s="1155" t="s">
        <v>432</v>
      </c>
    </row>
    <row r="125" spans="1:14" s="703" customFormat="1" ht="22.5" customHeight="1">
      <c r="A125" s="724"/>
      <c r="B125" s="364" t="s">
        <v>84</v>
      </c>
      <c r="C125" s="1099"/>
      <c r="D125" s="1099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230"/>
    </row>
    <row r="126" spans="1:14" s="703" customFormat="1" ht="22.5" customHeight="1">
      <c r="A126" s="724"/>
      <c r="B126" s="364" t="s">
        <v>2528</v>
      </c>
      <c r="C126" s="1099"/>
      <c r="D126" s="1099"/>
      <c r="E126" s="1156" t="s">
        <v>2795</v>
      </c>
      <c r="F126" s="1156" t="s">
        <v>2795</v>
      </c>
      <c r="G126" s="1156" t="s">
        <v>1532</v>
      </c>
      <c r="H126" s="1156" t="s">
        <v>2862</v>
      </c>
      <c r="I126" s="1156" t="s">
        <v>1533</v>
      </c>
      <c r="J126" s="1156" t="s">
        <v>2795</v>
      </c>
      <c r="K126" s="1156" t="s">
        <v>1534</v>
      </c>
      <c r="L126" s="1156" t="s">
        <v>2860</v>
      </c>
      <c r="M126" s="1156" t="s">
        <v>2783</v>
      </c>
      <c r="N126" s="1230" t="s">
        <v>432</v>
      </c>
    </row>
    <row r="127" spans="1:14" s="703" customFormat="1" ht="22.5" customHeight="1">
      <c r="A127" s="731"/>
      <c r="B127" s="1175" t="s">
        <v>85</v>
      </c>
      <c r="C127" s="1100"/>
      <c r="D127" s="1100"/>
      <c r="E127" s="1117"/>
      <c r="F127" s="1117"/>
      <c r="G127" s="1117"/>
      <c r="H127" s="1117"/>
      <c r="I127" s="1117"/>
      <c r="J127" s="1117"/>
      <c r="K127" s="1117"/>
      <c r="L127" s="1117"/>
      <c r="M127" s="1117"/>
      <c r="N127" s="1237"/>
    </row>
    <row r="128" spans="1:14" s="703" customFormat="1" ht="22.5" customHeight="1">
      <c r="A128" s="746" t="s">
        <v>1286</v>
      </c>
      <c r="B128" s="1173" t="s">
        <v>2529</v>
      </c>
      <c r="C128" s="1104" t="s">
        <v>1627</v>
      </c>
      <c r="D128" s="1104"/>
      <c r="E128" s="1104" t="s">
        <v>3130</v>
      </c>
      <c r="F128" s="1104" t="s">
        <v>2795</v>
      </c>
      <c r="G128" s="1104" t="s">
        <v>1040</v>
      </c>
      <c r="H128" s="1104" t="s">
        <v>3129</v>
      </c>
      <c r="I128" s="1104" t="s">
        <v>328</v>
      </c>
      <c r="J128" s="1104" t="s">
        <v>3130</v>
      </c>
      <c r="K128" s="1104" t="s">
        <v>2795</v>
      </c>
      <c r="L128" s="1104" t="s">
        <v>1040</v>
      </c>
      <c r="M128" s="1104" t="s">
        <v>599</v>
      </c>
      <c r="N128" s="1450" t="s">
        <v>2123</v>
      </c>
    </row>
    <row r="129" spans="1:14" s="703" customFormat="1" ht="23.25" customHeight="1">
      <c r="A129" s="724" t="s">
        <v>490</v>
      </c>
      <c r="B129" s="1212" t="s">
        <v>2530</v>
      </c>
      <c r="C129" s="1213" t="s">
        <v>1627</v>
      </c>
      <c r="D129" s="1213"/>
      <c r="E129" s="1191" t="s">
        <v>2800</v>
      </c>
      <c r="F129" s="1191" t="s">
        <v>2802</v>
      </c>
      <c r="G129" s="1191" t="s">
        <v>1488</v>
      </c>
      <c r="H129" s="1191" t="s">
        <v>2849</v>
      </c>
      <c r="I129" s="1191" t="s">
        <v>2803</v>
      </c>
      <c r="J129" s="1191" t="s">
        <v>2800</v>
      </c>
      <c r="K129" s="1191" t="s">
        <v>2802</v>
      </c>
      <c r="L129" s="1191" t="s">
        <v>1488</v>
      </c>
      <c r="M129" s="1191" t="s">
        <v>599</v>
      </c>
      <c r="N129" s="1362" t="s">
        <v>3112</v>
      </c>
    </row>
    <row r="130" spans="1:14" s="703" customFormat="1" ht="22.5" customHeight="1">
      <c r="A130" s="724"/>
      <c r="B130" s="1232" t="s">
        <v>1153</v>
      </c>
      <c r="C130" s="1028"/>
      <c r="D130" s="1028"/>
      <c r="E130" s="1251">
        <v>4</v>
      </c>
      <c r="F130" s="1252" t="s">
        <v>599</v>
      </c>
      <c r="G130" s="1252" t="s">
        <v>600</v>
      </c>
      <c r="H130" s="1252" t="s">
        <v>2781</v>
      </c>
      <c r="I130" s="1252" t="s">
        <v>2782</v>
      </c>
      <c r="J130" s="1252" t="s">
        <v>2783</v>
      </c>
      <c r="K130" s="1252" t="s">
        <v>599</v>
      </c>
      <c r="L130" s="1252" t="s">
        <v>600</v>
      </c>
      <c r="M130" s="1252" t="s">
        <v>599</v>
      </c>
      <c r="N130" s="1230" t="s">
        <v>3104</v>
      </c>
    </row>
    <row r="131" spans="1:14" s="703" customFormat="1" ht="22.5" customHeight="1">
      <c r="A131" s="724"/>
      <c r="B131" s="1232" t="s">
        <v>1152</v>
      </c>
      <c r="C131" s="1028"/>
      <c r="D131" s="1028"/>
      <c r="E131" s="1253" t="s">
        <v>2818</v>
      </c>
      <c r="F131" s="1156" t="s">
        <v>2819</v>
      </c>
      <c r="G131" s="1156" t="s">
        <v>2820</v>
      </c>
      <c r="H131" s="1156" t="s">
        <v>2821</v>
      </c>
      <c r="I131" s="1156" t="s">
        <v>2822</v>
      </c>
      <c r="J131" s="1156" t="s">
        <v>2818</v>
      </c>
      <c r="K131" s="1156" t="s">
        <v>2819</v>
      </c>
      <c r="L131" s="1156" t="s">
        <v>2820</v>
      </c>
      <c r="M131" s="1156" t="s">
        <v>599</v>
      </c>
      <c r="N131" s="1230" t="s">
        <v>385</v>
      </c>
    </row>
    <row r="132" spans="1:14" s="703" customFormat="1" ht="22.5" customHeight="1">
      <c r="A132" s="724"/>
      <c r="B132" s="1232" t="s">
        <v>1154</v>
      </c>
      <c r="C132" s="1028"/>
      <c r="D132" s="1028"/>
      <c r="E132" s="1251" t="s">
        <v>3157</v>
      </c>
      <c r="F132" s="1252" t="s">
        <v>2851</v>
      </c>
      <c r="G132" s="1252" t="s">
        <v>2852</v>
      </c>
      <c r="H132" s="1252" t="s">
        <v>2847</v>
      </c>
      <c r="I132" s="1252" t="s">
        <v>2848</v>
      </c>
      <c r="J132" s="1252" t="s">
        <v>3157</v>
      </c>
      <c r="K132" s="1252" t="s">
        <v>2851</v>
      </c>
      <c r="L132" s="1252" t="s">
        <v>2852</v>
      </c>
      <c r="M132" s="1252" t="s">
        <v>599</v>
      </c>
      <c r="N132" s="1230" t="s">
        <v>385</v>
      </c>
    </row>
    <row r="133" spans="1:14" s="703" customFormat="1" ht="22.5" customHeight="1">
      <c r="A133" s="731"/>
      <c r="B133" s="1116" t="s">
        <v>2531</v>
      </c>
      <c r="C133" s="1128"/>
      <c r="D133" s="1128"/>
      <c r="E133" s="1117" t="s">
        <v>1032</v>
      </c>
      <c r="F133" s="1117" t="s">
        <v>1032</v>
      </c>
      <c r="G133" s="1117" t="s">
        <v>1032</v>
      </c>
      <c r="H133" s="1117" t="s">
        <v>1041</v>
      </c>
      <c r="I133" s="1117" t="s">
        <v>3132</v>
      </c>
      <c r="J133" s="1117" t="s">
        <v>328</v>
      </c>
      <c r="K133" s="1117" t="s">
        <v>3091</v>
      </c>
      <c r="L133" s="1117" t="s">
        <v>1032</v>
      </c>
      <c r="M133" s="1117" t="s">
        <v>599</v>
      </c>
      <c r="N133" s="1237" t="s">
        <v>439</v>
      </c>
    </row>
    <row r="134" spans="1:14" s="703" customFormat="1" ht="22.5" customHeight="1">
      <c r="A134" s="1101" t="s">
        <v>1288</v>
      </c>
      <c r="B134" s="1176" t="s">
        <v>2532</v>
      </c>
      <c r="C134" s="1125" t="s">
        <v>1627</v>
      </c>
      <c r="D134" s="1113"/>
      <c r="E134" s="1007" t="s">
        <v>3128</v>
      </c>
      <c r="F134" s="1007" t="s">
        <v>3130</v>
      </c>
      <c r="G134" s="1007" t="s">
        <v>1032</v>
      </c>
      <c r="H134" s="1007" t="s">
        <v>1043</v>
      </c>
      <c r="I134" s="1007" t="s">
        <v>1041</v>
      </c>
      <c r="J134" s="1007" t="s">
        <v>3128</v>
      </c>
      <c r="K134" s="1007" t="s">
        <v>3129</v>
      </c>
      <c r="L134" s="1007" t="s">
        <v>3130</v>
      </c>
      <c r="M134" s="1007" t="s">
        <v>2783</v>
      </c>
      <c r="N134" s="1444" t="s">
        <v>593</v>
      </c>
    </row>
    <row r="135" spans="1:14" s="703" customFormat="1" ht="22.5" customHeight="1">
      <c r="A135" s="736" t="s">
        <v>1287</v>
      </c>
      <c r="B135" s="1323" t="s">
        <v>1617</v>
      </c>
      <c r="C135" s="1318" t="s">
        <v>1627</v>
      </c>
      <c r="D135" s="1321"/>
      <c r="E135" s="1322" t="s">
        <v>600</v>
      </c>
      <c r="F135" s="1322" t="s">
        <v>600</v>
      </c>
      <c r="G135" s="1322" t="s">
        <v>600</v>
      </c>
      <c r="H135" s="1322" t="s">
        <v>2781</v>
      </c>
      <c r="I135" s="1322" t="s">
        <v>2782</v>
      </c>
      <c r="J135" s="1322" t="s">
        <v>2783</v>
      </c>
      <c r="K135" s="1322" t="s">
        <v>599</v>
      </c>
      <c r="L135" s="1322" t="s">
        <v>600</v>
      </c>
      <c r="M135" s="1322" t="s">
        <v>2783</v>
      </c>
      <c r="N135" s="1370" t="s">
        <v>385</v>
      </c>
    </row>
    <row r="136" spans="1:14" s="703" customFormat="1" ht="22.5" customHeight="1">
      <c r="A136" s="724"/>
      <c r="B136" s="1189" t="s">
        <v>2533</v>
      </c>
      <c r="C136" s="1214">
        <v>-0.18</v>
      </c>
      <c r="D136" s="1214"/>
      <c r="E136" s="1215">
        <v>15</v>
      </c>
      <c r="F136" s="1216" t="s">
        <v>3159</v>
      </c>
      <c r="G136" s="1216" t="s">
        <v>3160</v>
      </c>
      <c r="H136" s="1216" t="s">
        <v>2812</v>
      </c>
      <c r="I136" s="1216" t="s">
        <v>2813</v>
      </c>
      <c r="J136" s="1216" t="s">
        <v>3161</v>
      </c>
      <c r="K136" s="1216" t="s">
        <v>2845</v>
      </c>
      <c r="L136" s="1216" t="s">
        <v>2815</v>
      </c>
      <c r="M136" s="1216" t="s">
        <v>2783</v>
      </c>
      <c r="N136" s="1448" t="s">
        <v>1781</v>
      </c>
    </row>
    <row r="137" spans="1:14" s="703" customFormat="1" ht="22.5" customHeight="1">
      <c r="A137" s="736"/>
      <c r="B137" s="1249" t="s">
        <v>510</v>
      </c>
      <c r="C137" s="1028"/>
      <c r="D137" s="1028"/>
      <c r="E137" s="1157" t="s">
        <v>3163</v>
      </c>
      <c r="F137" s="1157" t="s">
        <v>3162</v>
      </c>
      <c r="G137" s="1157" t="s">
        <v>321</v>
      </c>
      <c r="H137" s="1157" t="s">
        <v>2844</v>
      </c>
      <c r="I137" s="1157" t="s">
        <v>1043</v>
      </c>
      <c r="J137" s="1157" t="s">
        <v>1041</v>
      </c>
      <c r="K137" s="1157" t="s">
        <v>3128</v>
      </c>
      <c r="L137" s="1157" t="s">
        <v>3129</v>
      </c>
      <c r="M137" s="1157" t="s">
        <v>2783</v>
      </c>
      <c r="N137" s="1062" t="s">
        <v>593</v>
      </c>
    </row>
    <row r="138" spans="1:14" s="703" customFormat="1" ht="22.5" customHeight="1">
      <c r="A138" s="736"/>
      <c r="B138" s="1249" t="s">
        <v>1155</v>
      </c>
      <c r="C138" s="1028"/>
      <c r="D138" s="1028"/>
      <c r="E138" s="1157" t="s">
        <v>3204</v>
      </c>
      <c r="F138" s="1157" t="s">
        <v>743</v>
      </c>
      <c r="G138" s="1157" t="s">
        <v>3158</v>
      </c>
      <c r="H138" s="1157" t="s">
        <v>2781</v>
      </c>
      <c r="I138" s="1157" t="s">
        <v>600</v>
      </c>
      <c r="J138" s="1157" t="s">
        <v>2827</v>
      </c>
      <c r="K138" s="1157" t="s">
        <v>2815</v>
      </c>
      <c r="L138" s="1157" t="s">
        <v>2826</v>
      </c>
      <c r="M138" s="1157" t="s">
        <v>2783</v>
      </c>
      <c r="N138" s="1062" t="s">
        <v>474</v>
      </c>
    </row>
    <row r="139" spans="1:14" s="703" customFormat="1" ht="22.5" customHeight="1">
      <c r="A139" s="736"/>
      <c r="B139" s="1249" t="s">
        <v>1156</v>
      </c>
      <c r="C139" s="1028"/>
      <c r="D139" s="1028"/>
      <c r="E139" s="1074">
        <v>0.2</v>
      </c>
      <c r="F139" s="1044" t="s">
        <v>2825</v>
      </c>
      <c r="G139" s="1044" t="s">
        <v>2824</v>
      </c>
      <c r="H139" s="1044" t="s">
        <v>2823</v>
      </c>
      <c r="I139" s="1044" t="s">
        <v>2816</v>
      </c>
      <c r="J139" s="1044" t="s">
        <v>2826</v>
      </c>
      <c r="K139" s="1044" t="s">
        <v>2825</v>
      </c>
      <c r="L139" s="1044" t="s">
        <v>2824</v>
      </c>
      <c r="M139" s="1044" t="s">
        <v>2783</v>
      </c>
      <c r="N139" s="1062" t="s">
        <v>2968</v>
      </c>
    </row>
    <row r="140" spans="1:14" s="703" customFormat="1" ht="22.5" customHeight="1">
      <c r="A140" s="736"/>
      <c r="B140" s="1177" t="s">
        <v>1966</v>
      </c>
      <c r="C140" s="1074"/>
      <c r="D140" s="1074"/>
      <c r="E140" s="254">
        <v>90</v>
      </c>
      <c r="F140" s="1157" t="s">
        <v>325</v>
      </c>
      <c r="G140" s="1157" t="s">
        <v>1032</v>
      </c>
      <c r="H140" s="1157" t="s">
        <v>3130</v>
      </c>
      <c r="I140" s="1157" t="s">
        <v>2795</v>
      </c>
      <c r="J140" s="1157" t="s">
        <v>1040</v>
      </c>
      <c r="K140" s="1157" t="s">
        <v>325</v>
      </c>
      <c r="L140" s="1157" t="s">
        <v>1032</v>
      </c>
      <c r="M140" s="1157" t="s">
        <v>2783</v>
      </c>
      <c r="N140" s="1448" t="s">
        <v>30</v>
      </c>
    </row>
    <row r="141" spans="1:14" s="703" customFormat="1" ht="22.5" customHeight="1">
      <c r="A141" s="941"/>
      <c r="B141" s="1178" t="s">
        <v>2534</v>
      </c>
      <c r="C141" s="1114"/>
      <c r="D141" s="1114"/>
      <c r="E141" s="457">
        <v>90</v>
      </c>
      <c r="F141" s="1115" t="s">
        <v>325</v>
      </c>
      <c r="G141" s="1115" t="s">
        <v>1032</v>
      </c>
      <c r="H141" s="1115" t="s">
        <v>3130</v>
      </c>
      <c r="I141" s="1115" t="s">
        <v>2795</v>
      </c>
      <c r="J141" s="1115" t="s">
        <v>1040</v>
      </c>
      <c r="K141" s="1115" t="s">
        <v>325</v>
      </c>
      <c r="L141" s="1115" t="s">
        <v>1032</v>
      </c>
      <c r="M141" s="1115" t="s">
        <v>2783</v>
      </c>
      <c r="N141" s="1449" t="s">
        <v>30</v>
      </c>
    </row>
    <row r="142" spans="1:14" s="703" customFormat="1" ht="22.5" customHeight="1">
      <c r="A142" s="1101" t="s">
        <v>93</v>
      </c>
      <c r="B142" s="1254" t="s">
        <v>2535</v>
      </c>
      <c r="C142" s="483" t="s">
        <v>1627</v>
      </c>
      <c r="D142" s="483"/>
      <c r="E142" s="938">
        <v>0.7</v>
      </c>
      <c r="F142" s="999" t="s">
        <v>3130</v>
      </c>
      <c r="G142" s="999" t="s">
        <v>1040</v>
      </c>
      <c r="H142" s="999" t="s">
        <v>1041</v>
      </c>
      <c r="I142" s="999" t="s">
        <v>3128</v>
      </c>
      <c r="J142" s="999" t="s">
        <v>3129</v>
      </c>
      <c r="K142" s="999" t="s">
        <v>3130</v>
      </c>
      <c r="L142" s="999" t="s">
        <v>1040</v>
      </c>
      <c r="M142" s="999" t="s">
        <v>2783</v>
      </c>
      <c r="N142" s="1451" t="s">
        <v>30</v>
      </c>
    </row>
    <row r="143" spans="1:14" s="703" customFormat="1" ht="22.5" customHeight="1">
      <c r="A143" s="731" t="s">
        <v>94</v>
      </c>
      <c r="B143" s="1204" t="s">
        <v>2536</v>
      </c>
      <c r="C143" s="1255" t="s">
        <v>1627</v>
      </c>
      <c r="D143" s="1255"/>
      <c r="E143" s="1255">
        <v>80</v>
      </c>
      <c r="F143" s="1256" t="s">
        <v>1040</v>
      </c>
      <c r="G143" s="1256" t="s">
        <v>1032</v>
      </c>
      <c r="H143" s="1256" t="s">
        <v>3128</v>
      </c>
      <c r="I143" s="1256" t="s">
        <v>3129</v>
      </c>
      <c r="J143" s="1256" t="s">
        <v>3130</v>
      </c>
      <c r="K143" s="1256" t="s">
        <v>1040</v>
      </c>
      <c r="L143" s="1256" t="s">
        <v>1032</v>
      </c>
      <c r="M143" s="1256" t="s">
        <v>2783</v>
      </c>
      <c r="N143" s="1452" t="s">
        <v>1785</v>
      </c>
    </row>
    <row r="144" spans="1:14" s="703" customFormat="1" ht="22.5" customHeight="1">
      <c r="A144" s="724"/>
      <c r="B144" s="1249" t="s">
        <v>1157</v>
      </c>
      <c r="C144" s="1028"/>
      <c r="D144" s="1028"/>
      <c r="E144" s="1043">
        <v>0</v>
      </c>
      <c r="F144" s="1044" t="s">
        <v>2740</v>
      </c>
      <c r="G144" s="1044" t="s">
        <v>2740</v>
      </c>
      <c r="H144" s="1044" t="s">
        <v>599</v>
      </c>
      <c r="I144" s="1044" t="s">
        <v>2783</v>
      </c>
      <c r="J144" s="1044" t="s">
        <v>2782</v>
      </c>
      <c r="K144" s="1044" t="s">
        <v>2781</v>
      </c>
      <c r="L144" s="1044" t="s">
        <v>2740</v>
      </c>
      <c r="M144" s="1044"/>
      <c r="N144" s="1062" t="s">
        <v>2246</v>
      </c>
    </row>
    <row r="145" spans="1:14" s="703" customFormat="1" ht="22.5" customHeight="1">
      <c r="A145" s="724"/>
      <c r="B145" s="1249" t="s">
        <v>1158</v>
      </c>
      <c r="C145" s="1028"/>
      <c r="D145" s="1028"/>
      <c r="E145" s="1043" t="s">
        <v>2818</v>
      </c>
      <c r="F145" s="1044" t="s">
        <v>2819</v>
      </c>
      <c r="G145" s="1044" t="s">
        <v>2820</v>
      </c>
      <c r="H145" s="1044" t="s">
        <v>2843</v>
      </c>
      <c r="I145" s="1044" t="s">
        <v>2814</v>
      </c>
      <c r="J145" s="1044" t="s">
        <v>2827</v>
      </c>
      <c r="K145" s="1044" t="s">
        <v>2811</v>
      </c>
      <c r="L145" s="1044" t="s">
        <v>3192</v>
      </c>
      <c r="M145" s="1044" t="s">
        <v>2783</v>
      </c>
      <c r="N145" s="1062" t="s">
        <v>475</v>
      </c>
    </row>
    <row r="146" spans="1:14" s="703" customFormat="1" ht="22.5" customHeight="1">
      <c r="A146" s="731"/>
      <c r="B146" s="1257" t="s">
        <v>1159</v>
      </c>
      <c r="C146" s="1128"/>
      <c r="D146" s="1128"/>
      <c r="E146" s="1114">
        <v>0.8</v>
      </c>
      <c r="F146" s="1112" t="s">
        <v>1040</v>
      </c>
      <c r="G146" s="1112" t="s">
        <v>1032</v>
      </c>
      <c r="H146" s="1112" t="s">
        <v>3128</v>
      </c>
      <c r="I146" s="1112" t="s">
        <v>3129</v>
      </c>
      <c r="J146" s="1112" t="s">
        <v>3130</v>
      </c>
      <c r="K146" s="1112" t="s">
        <v>1040</v>
      </c>
      <c r="L146" s="1112" t="s">
        <v>1032</v>
      </c>
      <c r="M146" s="1112" t="s">
        <v>2783</v>
      </c>
      <c r="N146" s="1395" t="s">
        <v>30</v>
      </c>
    </row>
    <row r="147" spans="1:14" s="703" customFormat="1" ht="22.5" customHeight="1">
      <c r="A147" s="753" t="s">
        <v>1289</v>
      </c>
      <c r="B147" s="1180" t="s">
        <v>2537</v>
      </c>
      <c r="C147" s="1108" t="s">
        <v>1627</v>
      </c>
      <c r="D147" s="1108"/>
      <c r="E147" s="1108" t="s">
        <v>600</v>
      </c>
      <c r="F147" s="1108" t="s">
        <v>600</v>
      </c>
      <c r="G147" s="1108" t="s">
        <v>600</v>
      </c>
      <c r="H147" s="1108" t="s">
        <v>2781</v>
      </c>
      <c r="I147" s="1108" t="s">
        <v>2782</v>
      </c>
      <c r="J147" s="1108" t="s">
        <v>2783</v>
      </c>
      <c r="K147" s="1108" t="s">
        <v>599</v>
      </c>
      <c r="L147" s="1108" t="s">
        <v>600</v>
      </c>
      <c r="M147" s="1108" t="s">
        <v>2783</v>
      </c>
      <c r="N147" s="1453" t="s">
        <v>1921</v>
      </c>
    </row>
    <row r="148" spans="1:14" s="703" customFormat="1" ht="22.5" customHeight="1">
      <c r="A148" s="709" t="s">
        <v>1290</v>
      </c>
      <c r="B148" s="1217" t="s">
        <v>2538</v>
      </c>
      <c r="C148" s="1200" t="s">
        <v>327</v>
      </c>
      <c r="D148" s="1200"/>
      <c r="E148" s="1200" t="s">
        <v>328</v>
      </c>
      <c r="F148" s="1200" t="s">
        <v>3130</v>
      </c>
      <c r="G148" s="1200" t="s">
        <v>2795</v>
      </c>
      <c r="H148" s="1200" t="s">
        <v>2796</v>
      </c>
      <c r="I148" s="1200" t="s">
        <v>3129</v>
      </c>
      <c r="J148" s="1200" t="s">
        <v>328</v>
      </c>
      <c r="K148" s="1200" t="s">
        <v>3130</v>
      </c>
      <c r="L148" s="1200" t="s">
        <v>2795</v>
      </c>
      <c r="M148" s="1200" t="s">
        <v>2783</v>
      </c>
      <c r="N148" s="1454" t="s">
        <v>1921</v>
      </c>
    </row>
    <row r="149" spans="1:14" s="703" customFormat="1" ht="22.5" customHeight="1">
      <c r="A149" s="709" t="s">
        <v>3109</v>
      </c>
      <c r="B149" s="1249" t="s">
        <v>1160</v>
      </c>
      <c r="C149" s="1028"/>
      <c r="D149" s="1028"/>
      <c r="E149" s="1032" t="s">
        <v>325</v>
      </c>
      <c r="F149" s="1032" t="s">
        <v>3167</v>
      </c>
      <c r="G149" s="1032" t="s">
        <v>3168</v>
      </c>
      <c r="H149" s="1032" t="s">
        <v>3170</v>
      </c>
      <c r="I149" s="1032" t="s">
        <v>3169</v>
      </c>
      <c r="J149" s="1032" t="s">
        <v>325</v>
      </c>
      <c r="K149" s="1032" t="s">
        <v>3167</v>
      </c>
      <c r="L149" s="1032" t="s">
        <v>3168</v>
      </c>
      <c r="M149" s="1032" t="s">
        <v>2783</v>
      </c>
      <c r="N149" s="1046" t="s">
        <v>477</v>
      </c>
    </row>
    <row r="150" spans="1:14" s="703" customFormat="1" ht="22.5" customHeight="1">
      <c r="A150" s="724"/>
      <c r="B150" s="1249" t="s">
        <v>1161</v>
      </c>
      <c r="C150" s="1028"/>
      <c r="D150" s="1028"/>
      <c r="E150" s="1032" t="s">
        <v>599</v>
      </c>
      <c r="F150" s="1032" t="s">
        <v>600</v>
      </c>
      <c r="G150" s="1032" t="s">
        <v>600</v>
      </c>
      <c r="H150" s="1032" t="s">
        <v>2781</v>
      </c>
      <c r="I150" s="1032" t="s">
        <v>2782</v>
      </c>
      <c r="J150" s="1032" t="s">
        <v>2783</v>
      </c>
      <c r="K150" s="1032" t="s">
        <v>599</v>
      </c>
      <c r="L150" s="1032" t="s">
        <v>600</v>
      </c>
      <c r="M150" s="1032" t="s">
        <v>2783</v>
      </c>
      <c r="N150" s="1046" t="s">
        <v>476</v>
      </c>
    </row>
    <row r="151" spans="1:14" s="703" customFormat="1" ht="22.5" customHeight="1">
      <c r="A151" s="709"/>
      <c r="B151" s="1257" t="s">
        <v>324</v>
      </c>
      <c r="C151" s="1128"/>
      <c r="D151" s="1128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259" t="s">
        <v>3118</v>
      </c>
    </row>
    <row r="152" spans="1:14" s="703" customFormat="1" ht="22.5" customHeight="1">
      <c r="A152" s="735" t="s">
        <v>1291</v>
      </c>
      <c r="B152" s="1218" t="s">
        <v>2539</v>
      </c>
      <c r="C152" s="1219" t="s">
        <v>1627</v>
      </c>
      <c r="D152" s="1219"/>
      <c r="E152" s="1219" t="s">
        <v>3128</v>
      </c>
      <c r="F152" s="1219" t="s">
        <v>2796</v>
      </c>
      <c r="G152" s="1219" t="s">
        <v>3129</v>
      </c>
      <c r="H152" s="1219" t="s">
        <v>1041</v>
      </c>
      <c r="I152" s="1219" t="s">
        <v>2842</v>
      </c>
      <c r="J152" s="1219" t="s">
        <v>3128</v>
      </c>
      <c r="K152" s="1219" t="s">
        <v>2796</v>
      </c>
      <c r="L152" s="1219" t="s">
        <v>3129</v>
      </c>
      <c r="M152" s="1219" t="s">
        <v>599</v>
      </c>
      <c r="N152" s="1450" t="s">
        <v>1928</v>
      </c>
    </row>
    <row r="153" spans="1:14" s="703" customFormat="1" ht="22.5" customHeight="1">
      <c r="A153" s="709" t="s">
        <v>1935</v>
      </c>
      <c r="B153" s="1260" t="s">
        <v>1162</v>
      </c>
      <c r="C153" s="1028"/>
      <c r="D153" s="1028"/>
      <c r="E153" s="1099" t="s">
        <v>1040</v>
      </c>
      <c r="F153" s="1099" t="s">
        <v>325</v>
      </c>
      <c r="G153" s="1099" t="s">
        <v>1032</v>
      </c>
      <c r="H153" s="1099" t="s">
        <v>3130</v>
      </c>
      <c r="I153" s="1099" t="s">
        <v>2795</v>
      </c>
      <c r="J153" s="1099" t="s">
        <v>1040</v>
      </c>
      <c r="K153" s="1099" t="s">
        <v>325</v>
      </c>
      <c r="L153" s="1099" t="s">
        <v>1032</v>
      </c>
      <c r="M153" s="1099" t="s">
        <v>599</v>
      </c>
      <c r="N153" s="1250" t="s">
        <v>385</v>
      </c>
    </row>
    <row r="154" spans="1:14" s="703" customFormat="1" ht="22.5" customHeight="1">
      <c r="A154" s="731"/>
      <c r="B154" s="1167" t="s">
        <v>2540</v>
      </c>
      <c r="C154" s="1100"/>
      <c r="D154" s="1100"/>
      <c r="E154" s="1105" t="s">
        <v>1040</v>
      </c>
      <c r="F154" s="1105" t="s">
        <v>325</v>
      </c>
      <c r="G154" s="1105" t="s">
        <v>1032</v>
      </c>
      <c r="H154" s="1105" t="s">
        <v>3130</v>
      </c>
      <c r="I154" s="1105" t="s">
        <v>2795</v>
      </c>
      <c r="J154" s="1105" t="s">
        <v>1040</v>
      </c>
      <c r="K154" s="1105" t="s">
        <v>325</v>
      </c>
      <c r="L154" s="1105" t="s">
        <v>1032</v>
      </c>
      <c r="M154" s="1105" t="s">
        <v>599</v>
      </c>
      <c r="N154" s="1106" t="s">
        <v>385</v>
      </c>
    </row>
    <row r="155" spans="1:14" s="703" customFormat="1" ht="22.5" customHeight="1">
      <c r="A155" s="735" t="s">
        <v>90</v>
      </c>
      <c r="B155" s="1220" t="s">
        <v>2541</v>
      </c>
      <c r="C155" s="1219" t="s">
        <v>1627</v>
      </c>
      <c r="D155" s="1219"/>
      <c r="E155" s="1221" t="s">
        <v>3128</v>
      </c>
      <c r="F155" s="1221" t="s">
        <v>2796</v>
      </c>
      <c r="G155" s="1221" t="s">
        <v>3129</v>
      </c>
      <c r="H155" s="1221" t="s">
        <v>1041</v>
      </c>
      <c r="I155" s="1221" t="s">
        <v>2842</v>
      </c>
      <c r="J155" s="1221" t="s">
        <v>3128</v>
      </c>
      <c r="K155" s="1221" t="s">
        <v>2796</v>
      </c>
      <c r="L155" s="1221" t="s">
        <v>3129</v>
      </c>
      <c r="M155" s="1221" t="s">
        <v>599</v>
      </c>
      <c r="N155" s="1450" t="s">
        <v>1928</v>
      </c>
    </row>
    <row r="156" spans="1:14" ht="22.5" customHeight="1">
      <c r="A156" s="709" t="s">
        <v>91</v>
      </c>
      <c r="B156" s="1260" t="s">
        <v>1163</v>
      </c>
      <c r="C156" s="1261"/>
      <c r="D156" s="1261"/>
      <c r="E156" s="1099" t="s">
        <v>1030</v>
      </c>
      <c r="F156" s="1099" t="s">
        <v>2782</v>
      </c>
      <c r="G156" s="1099" t="s">
        <v>2783</v>
      </c>
      <c r="H156" s="1099" t="s">
        <v>799</v>
      </c>
      <c r="I156" s="1099" t="s">
        <v>1493</v>
      </c>
      <c r="J156" s="1099" t="s">
        <v>1493</v>
      </c>
      <c r="K156" s="1099" t="s">
        <v>1493</v>
      </c>
      <c r="L156" s="1099" t="s">
        <v>800</v>
      </c>
      <c r="M156" s="1099" t="s">
        <v>599</v>
      </c>
      <c r="N156" s="759" t="s">
        <v>385</v>
      </c>
    </row>
    <row r="157" spans="1:14" s="703" customFormat="1" ht="22.5" customHeight="1">
      <c r="A157" s="709" t="s">
        <v>92</v>
      </c>
      <c r="B157" s="1217" t="s">
        <v>2542</v>
      </c>
      <c r="C157" s="1213" t="s">
        <v>1627</v>
      </c>
      <c r="D157" s="1213"/>
      <c r="E157" s="1213" t="s">
        <v>1040</v>
      </c>
      <c r="F157" s="1213" t="s">
        <v>325</v>
      </c>
      <c r="G157" s="1213" t="s">
        <v>1032</v>
      </c>
      <c r="H157" s="1213" t="s">
        <v>3130</v>
      </c>
      <c r="I157" s="1213" t="s">
        <v>2795</v>
      </c>
      <c r="J157" s="1213" t="s">
        <v>1040</v>
      </c>
      <c r="K157" s="1213" t="s">
        <v>325</v>
      </c>
      <c r="L157" s="1213" t="s">
        <v>1032</v>
      </c>
      <c r="M157" s="1213" t="s">
        <v>599</v>
      </c>
      <c r="N157" s="1362" t="s">
        <v>1928</v>
      </c>
    </row>
    <row r="158" spans="1:14" ht="22.5" customHeight="1">
      <c r="A158" s="1153"/>
      <c r="B158" s="1260" t="s">
        <v>1164</v>
      </c>
      <c r="C158" s="1261"/>
      <c r="D158" s="1261"/>
      <c r="E158" s="1099" t="s">
        <v>1540</v>
      </c>
      <c r="F158" s="1099" t="s">
        <v>2783</v>
      </c>
      <c r="G158" s="1099" t="s">
        <v>599</v>
      </c>
      <c r="H158" s="1099" t="s">
        <v>2740</v>
      </c>
      <c r="I158" s="1099" t="s">
        <v>2781</v>
      </c>
      <c r="J158" s="1099" t="s">
        <v>2782</v>
      </c>
      <c r="K158" s="1099" t="s">
        <v>2783</v>
      </c>
      <c r="L158" s="1099" t="s">
        <v>599</v>
      </c>
      <c r="M158" s="1099" t="s">
        <v>599</v>
      </c>
      <c r="N158" s="759" t="s">
        <v>385</v>
      </c>
    </row>
    <row r="159" spans="1:14" s="703" customFormat="1" ht="22.5" customHeight="1">
      <c r="A159" s="724"/>
      <c r="B159" s="1181" t="s">
        <v>1307</v>
      </c>
      <c r="C159" s="1099"/>
      <c r="D159" s="1099"/>
      <c r="E159" s="1099" t="s">
        <v>3130</v>
      </c>
      <c r="F159" s="1099" t="s">
        <v>1040</v>
      </c>
      <c r="G159" s="1099" t="s">
        <v>1032</v>
      </c>
      <c r="H159" s="1099" t="s">
        <v>3128</v>
      </c>
      <c r="I159" s="1099" t="s">
        <v>3129</v>
      </c>
      <c r="J159" s="1099" t="s">
        <v>3130</v>
      </c>
      <c r="K159" s="1099" t="s">
        <v>1040</v>
      </c>
      <c r="L159" s="1099" t="s">
        <v>1032</v>
      </c>
      <c r="M159" s="1099" t="s">
        <v>599</v>
      </c>
      <c r="N159" s="1362" t="s">
        <v>385</v>
      </c>
    </row>
    <row r="160" spans="1:14" s="703" customFormat="1" ht="22.5" customHeight="1">
      <c r="A160" s="709"/>
      <c r="B160" s="1182" t="s">
        <v>88</v>
      </c>
      <c r="C160" s="1099"/>
      <c r="D160" s="1099"/>
      <c r="E160" s="1099"/>
      <c r="F160" s="1099"/>
      <c r="G160" s="1099"/>
      <c r="H160" s="1099"/>
      <c r="I160" s="1099"/>
      <c r="J160" s="1099"/>
      <c r="K160" s="1099"/>
      <c r="L160" s="1099"/>
      <c r="M160" s="1099"/>
      <c r="N160" s="1362"/>
    </row>
    <row r="161" spans="1:14" s="703" customFormat="1" ht="22.5" customHeight="1">
      <c r="A161" s="709"/>
      <c r="B161" s="1181" t="s">
        <v>1308</v>
      </c>
      <c r="C161" s="1099"/>
      <c r="D161" s="1099"/>
      <c r="E161" s="1099" t="s">
        <v>3129</v>
      </c>
      <c r="F161" s="1099" t="s">
        <v>328</v>
      </c>
      <c r="G161" s="1099" t="s">
        <v>3130</v>
      </c>
      <c r="H161" s="1099" t="s">
        <v>3128</v>
      </c>
      <c r="I161" s="1099" t="s">
        <v>2796</v>
      </c>
      <c r="J161" s="1099" t="s">
        <v>3129</v>
      </c>
      <c r="K161" s="1099" t="s">
        <v>328</v>
      </c>
      <c r="L161" s="1099" t="s">
        <v>3130</v>
      </c>
      <c r="M161" s="1099" t="s">
        <v>599</v>
      </c>
      <c r="N161" s="1362" t="s">
        <v>385</v>
      </c>
    </row>
    <row r="162" spans="1:14" s="703" customFormat="1" ht="22.5" customHeight="1">
      <c r="A162" s="709"/>
      <c r="B162" s="364" t="s">
        <v>3076</v>
      </c>
      <c r="C162" s="1099"/>
      <c r="D162" s="1099"/>
      <c r="E162" s="1099" t="s">
        <v>600</v>
      </c>
      <c r="F162" s="1099" t="s">
        <v>600</v>
      </c>
      <c r="G162" s="1099" t="s">
        <v>600</v>
      </c>
      <c r="H162" s="1099" t="s">
        <v>2781</v>
      </c>
      <c r="I162" s="1099" t="s">
        <v>2782</v>
      </c>
      <c r="J162" s="1099" t="s">
        <v>2783</v>
      </c>
      <c r="K162" s="1099" t="s">
        <v>599</v>
      </c>
      <c r="L162" s="1099" t="s">
        <v>600</v>
      </c>
      <c r="M162" s="1099" t="s">
        <v>599</v>
      </c>
      <c r="N162" s="1362" t="s">
        <v>1782</v>
      </c>
    </row>
    <row r="163" spans="1:14" s="703" customFormat="1" ht="22.5" customHeight="1">
      <c r="A163" s="737"/>
      <c r="B163" s="1183" t="s">
        <v>3077</v>
      </c>
      <c r="C163" s="1100"/>
      <c r="D163" s="1100"/>
      <c r="E163" s="1100" t="s">
        <v>600</v>
      </c>
      <c r="F163" s="1100" t="s">
        <v>600</v>
      </c>
      <c r="G163" s="1100" t="s">
        <v>600</v>
      </c>
      <c r="H163" s="1100" t="s">
        <v>2781</v>
      </c>
      <c r="I163" s="1100" t="s">
        <v>2782</v>
      </c>
      <c r="J163" s="1100" t="s">
        <v>2783</v>
      </c>
      <c r="K163" s="1100" t="s">
        <v>599</v>
      </c>
      <c r="L163" s="1100" t="s">
        <v>600</v>
      </c>
      <c r="M163" s="1100" t="s">
        <v>599</v>
      </c>
      <c r="N163" s="1372" t="s">
        <v>1782</v>
      </c>
    </row>
    <row r="164" ht="22.5" customHeight="1">
      <c r="B164" s="1160"/>
    </row>
  </sheetData>
  <sheetProtection/>
  <mergeCells count="9">
    <mergeCell ref="A1:N1"/>
    <mergeCell ref="A2:N2"/>
    <mergeCell ref="N3:N4"/>
    <mergeCell ref="C3:C4"/>
    <mergeCell ref="B3:B4"/>
    <mergeCell ref="A3:A4"/>
    <mergeCell ref="E3:G3"/>
    <mergeCell ref="H3:L3"/>
    <mergeCell ref="D3:D4"/>
  </mergeCells>
  <printOptions/>
  <pageMargins left="0.3937007874015748" right="0.3937007874015748" top="0.984251968503937" bottom="0.3937007874015748" header="0.5118110236220472" footer="0.31496062992125984"/>
  <pageSetup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168"/>
  <sheetViews>
    <sheetView workbookViewId="0" topLeftCell="A127">
      <selection activeCell="C162" sqref="C162"/>
    </sheetView>
  </sheetViews>
  <sheetFormatPr defaultColWidth="9.140625" defaultRowHeight="23.25" customHeight="1"/>
  <cols>
    <col min="1" max="1" width="61.7109375" style="8" customWidth="1"/>
    <col min="2" max="2" width="7.57421875" style="412" customWidth="1"/>
    <col min="3" max="3" width="7.28125" style="1082" customWidth="1"/>
    <col min="4" max="4" width="5.8515625" style="1465" customWidth="1"/>
    <col min="5" max="5" width="7.140625" style="1465" customWidth="1"/>
    <col min="6" max="10" width="4.7109375" style="1461" customWidth="1"/>
    <col min="11" max="11" width="4.00390625" style="1461" customWidth="1"/>
    <col min="12" max="12" width="28.7109375" style="1426" customWidth="1"/>
    <col min="13" max="16384" width="9.140625" style="8" customWidth="1"/>
  </cols>
  <sheetData>
    <row r="1" spans="1:12" s="1487" customFormat="1" ht="36" customHeight="1">
      <c r="A1" s="1579" t="s">
        <v>1172</v>
      </c>
      <c r="B1" s="1579"/>
      <c r="C1" s="1579"/>
      <c r="D1" s="1579"/>
      <c r="E1" s="1579"/>
      <c r="F1" s="1579"/>
      <c r="G1" s="1579"/>
      <c r="H1" s="1579"/>
      <c r="I1" s="1485"/>
      <c r="J1" s="1485"/>
      <c r="K1" s="1485"/>
      <c r="L1" s="1486"/>
    </row>
    <row r="2" spans="1:12" s="86" customFormat="1" ht="25.5" customHeight="1">
      <c r="A2" s="1606" t="s">
        <v>377</v>
      </c>
      <c r="B2" s="1582" t="s">
        <v>1771</v>
      </c>
      <c r="C2" s="1615" t="s">
        <v>1772</v>
      </c>
      <c r="D2" s="1574" t="s">
        <v>922</v>
      </c>
      <c r="E2" s="1580" t="s">
        <v>268</v>
      </c>
      <c r="F2" s="1580" t="s">
        <v>1720</v>
      </c>
      <c r="G2" s="1580"/>
      <c r="H2" s="1580"/>
      <c r="I2" s="1580"/>
      <c r="J2" s="1580"/>
      <c r="K2" s="1572" t="s">
        <v>2792</v>
      </c>
      <c r="L2" s="1585" t="s">
        <v>2364</v>
      </c>
    </row>
    <row r="3" spans="1:12" s="197" customFormat="1" ht="15.75" customHeight="1">
      <c r="A3" s="1607"/>
      <c r="B3" s="1583"/>
      <c r="C3" s="1617"/>
      <c r="D3" s="1608"/>
      <c r="E3" s="1581"/>
      <c r="F3" s="1079">
        <v>1</v>
      </c>
      <c r="G3" s="1079">
        <v>2</v>
      </c>
      <c r="H3" s="715">
        <v>3</v>
      </c>
      <c r="I3" s="715">
        <v>4</v>
      </c>
      <c r="J3" s="1462">
        <v>5</v>
      </c>
      <c r="K3" s="1573"/>
      <c r="L3" s="1586"/>
    </row>
    <row r="4" spans="1:12" s="197" customFormat="1" ht="23.25" customHeight="1">
      <c r="A4" s="1129" t="s">
        <v>3140</v>
      </c>
      <c r="B4" s="211"/>
      <c r="C4" s="1295">
        <f>+C5+C7+C10+C11+C12+C13+C14+C15+C17+C18+C20+C22+C25+C27+C29+C30+C32+C34+C35+C36+C38+C40+C42+C43+C44+C45+C47+C49+C46+C37</f>
        <v>20</v>
      </c>
      <c r="D4" s="1397"/>
      <c r="E4" s="1397"/>
      <c r="F4" s="1392"/>
      <c r="G4" s="1392"/>
      <c r="H4" s="1392"/>
      <c r="I4" s="1392"/>
      <c r="J4" s="1392"/>
      <c r="K4" s="1392"/>
      <c r="L4" s="1427"/>
    </row>
    <row r="5" spans="1:12" s="703" customFormat="1" ht="22.5" customHeight="1">
      <c r="A5" s="329" t="s">
        <v>2499</v>
      </c>
      <c r="B5" s="329"/>
      <c r="C5" s="1274">
        <v>1.5</v>
      </c>
      <c r="D5" s="1052"/>
      <c r="E5" s="1032" t="s">
        <v>101</v>
      </c>
      <c r="F5" s="1032" t="s">
        <v>1526</v>
      </c>
      <c r="G5" s="1032" t="s">
        <v>104</v>
      </c>
      <c r="H5" s="1032" t="s">
        <v>101</v>
      </c>
      <c r="I5" s="1032" t="s">
        <v>102</v>
      </c>
      <c r="J5" s="1032" t="s">
        <v>103</v>
      </c>
      <c r="K5" s="1032" t="s">
        <v>2781</v>
      </c>
      <c r="L5" s="759" t="s">
        <v>1528</v>
      </c>
    </row>
    <row r="6" spans="1:12" s="703" customFormat="1" ht="22.5" customHeight="1">
      <c r="A6" s="329" t="s">
        <v>100</v>
      </c>
      <c r="B6" s="329"/>
      <c r="C6" s="1274"/>
      <c r="D6" s="1052"/>
      <c r="E6" s="1032"/>
      <c r="F6" s="1032"/>
      <c r="G6" s="1032"/>
      <c r="H6" s="1032"/>
      <c r="I6" s="1032"/>
      <c r="J6" s="1032"/>
      <c r="K6" s="1032"/>
      <c r="L6" s="759"/>
    </row>
    <row r="7" spans="1:12" s="703" customFormat="1" ht="22.5" customHeight="1">
      <c r="A7" s="329" t="s">
        <v>2500</v>
      </c>
      <c r="B7" s="329"/>
      <c r="C7" s="1274">
        <v>1.5</v>
      </c>
      <c r="D7" s="1052"/>
      <c r="E7" s="1032" t="s">
        <v>600</v>
      </c>
      <c r="F7" s="1032" t="s">
        <v>2781</v>
      </c>
      <c r="G7" s="1032" t="s">
        <v>2782</v>
      </c>
      <c r="H7" s="1032" t="s">
        <v>2783</v>
      </c>
      <c r="I7" s="1032" t="s">
        <v>599</v>
      </c>
      <c r="J7" s="1032" t="s">
        <v>600</v>
      </c>
      <c r="K7" s="1032" t="s">
        <v>2781</v>
      </c>
      <c r="L7" s="759" t="s">
        <v>1529</v>
      </c>
    </row>
    <row r="8" spans="1:12" s="703" customFormat="1" ht="22.5" customHeight="1">
      <c r="A8" s="329" t="s">
        <v>1527</v>
      </c>
      <c r="B8" s="329"/>
      <c r="C8" s="1274"/>
      <c r="D8" s="1052"/>
      <c r="E8" s="1032"/>
      <c r="F8" s="1032"/>
      <c r="G8" s="1032"/>
      <c r="H8" s="1032"/>
      <c r="I8" s="1032"/>
      <c r="J8" s="1032"/>
      <c r="K8" s="1032"/>
      <c r="L8" s="759"/>
    </row>
    <row r="9" spans="1:12" s="703" customFormat="1" ht="22.5" customHeight="1">
      <c r="A9" s="1189" t="s">
        <v>2508</v>
      </c>
      <c r="B9" s="1189"/>
      <c r="C9" s="1299">
        <v>2</v>
      </c>
      <c r="D9" s="1307" t="s">
        <v>1627</v>
      </c>
      <c r="E9" s="1098" t="s">
        <v>600</v>
      </c>
      <c r="F9" s="1098" t="s">
        <v>2781</v>
      </c>
      <c r="G9" s="1098" t="s">
        <v>2782</v>
      </c>
      <c r="H9" s="1098" t="s">
        <v>2783</v>
      </c>
      <c r="I9" s="1098" t="s">
        <v>599</v>
      </c>
      <c r="J9" s="1098" t="s">
        <v>600</v>
      </c>
      <c r="K9" s="1098" t="s">
        <v>2781</v>
      </c>
      <c r="L9" s="1250" t="s">
        <v>555</v>
      </c>
    </row>
    <row r="10" spans="1:12" s="703" customFormat="1" ht="22.5" customHeight="1">
      <c r="A10" s="1229" t="s">
        <v>1216</v>
      </c>
      <c r="B10" s="1229"/>
      <c r="C10" s="1275" t="s">
        <v>2800</v>
      </c>
      <c r="D10" s="1028"/>
      <c r="E10" s="1307">
        <v>78.5</v>
      </c>
      <c r="F10" s="1098" t="s">
        <v>2830</v>
      </c>
      <c r="G10" s="1098" t="s">
        <v>2831</v>
      </c>
      <c r="H10" s="1098" t="s">
        <v>328</v>
      </c>
      <c r="I10" s="1098" t="s">
        <v>2832</v>
      </c>
      <c r="J10" s="1098" t="s">
        <v>2833</v>
      </c>
      <c r="K10" s="1098" t="s">
        <v>2781</v>
      </c>
      <c r="L10" s="1303" t="s">
        <v>119</v>
      </c>
    </row>
    <row r="11" spans="1:12" s="703" customFormat="1" ht="22.5" customHeight="1">
      <c r="A11" s="1229" t="s">
        <v>1217</v>
      </c>
      <c r="B11" s="1229"/>
      <c r="C11" s="1275" t="s">
        <v>2800</v>
      </c>
      <c r="D11" s="1028"/>
      <c r="E11" s="1307">
        <v>42</v>
      </c>
      <c r="F11" s="1098" t="s">
        <v>2836</v>
      </c>
      <c r="G11" s="1098" t="s">
        <v>2837</v>
      </c>
      <c r="H11" s="1098" t="s">
        <v>2838</v>
      </c>
      <c r="I11" s="1098" t="s">
        <v>2839</v>
      </c>
      <c r="J11" s="1098" t="s">
        <v>2840</v>
      </c>
      <c r="K11" s="1098" t="s">
        <v>2781</v>
      </c>
      <c r="L11" s="1303" t="s">
        <v>119</v>
      </c>
    </row>
    <row r="12" spans="1:12" s="703" customFormat="1" ht="22.5" customHeight="1">
      <c r="A12" s="1224" t="s">
        <v>1220</v>
      </c>
      <c r="B12" s="1224"/>
      <c r="C12" s="1276">
        <v>0.5</v>
      </c>
      <c r="D12" s="1028"/>
      <c r="E12" s="1307">
        <v>20</v>
      </c>
      <c r="F12" s="1098" t="s">
        <v>2814</v>
      </c>
      <c r="G12" s="1098" t="s">
        <v>2843</v>
      </c>
      <c r="H12" s="1098" t="s">
        <v>2823</v>
      </c>
      <c r="I12" s="1098" t="s">
        <v>2816</v>
      </c>
      <c r="J12" s="1098" t="s">
        <v>2826</v>
      </c>
      <c r="K12" s="1098" t="s">
        <v>2781</v>
      </c>
      <c r="L12" s="1303" t="s">
        <v>120</v>
      </c>
    </row>
    <row r="13" spans="1:12" s="703" customFormat="1" ht="22.5" customHeight="1">
      <c r="A13" s="1224" t="s">
        <v>1221</v>
      </c>
      <c r="B13" s="1224"/>
      <c r="C13" s="1276">
        <v>0.5</v>
      </c>
      <c r="D13" s="1028"/>
      <c r="E13" s="1307">
        <v>20</v>
      </c>
      <c r="F13" s="1098" t="s">
        <v>2814</v>
      </c>
      <c r="G13" s="1098" t="s">
        <v>2843</v>
      </c>
      <c r="H13" s="1098" t="s">
        <v>2845</v>
      </c>
      <c r="I13" s="1098" t="s">
        <v>2816</v>
      </c>
      <c r="J13" s="1098" t="s">
        <v>2826</v>
      </c>
      <c r="K13" s="1098" t="s">
        <v>2781</v>
      </c>
      <c r="L13" s="1303" t="s">
        <v>120</v>
      </c>
    </row>
    <row r="14" spans="1:12" s="703" customFormat="1" ht="22.5" customHeight="1">
      <c r="A14" s="1262" t="s">
        <v>2509</v>
      </c>
      <c r="B14" s="1262"/>
      <c r="C14" s="368" t="s">
        <v>2781</v>
      </c>
      <c r="D14" s="1099">
        <v>32</v>
      </c>
      <c r="E14" s="1099" t="s">
        <v>1043</v>
      </c>
      <c r="F14" s="1099" t="s">
        <v>2844</v>
      </c>
      <c r="G14" s="1099" t="s">
        <v>2836</v>
      </c>
      <c r="H14" s="1099" t="s">
        <v>1043</v>
      </c>
      <c r="I14" s="1099" t="s">
        <v>2841</v>
      </c>
      <c r="J14" s="1099" t="s">
        <v>1041</v>
      </c>
      <c r="K14" s="1099" t="s">
        <v>2781</v>
      </c>
      <c r="L14" s="759" t="s">
        <v>924</v>
      </c>
    </row>
    <row r="15" spans="1:12" s="703" customFormat="1" ht="22.5" customHeight="1">
      <c r="A15" s="1244" t="s">
        <v>1227</v>
      </c>
      <c r="B15" s="1244"/>
      <c r="C15" s="1277" t="s">
        <v>3147</v>
      </c>
      <c r="D15" s="1099"/>
      <c r="E15" s="1054"/>
      <c r="F15" s="1061"/>
      <c r="G15" s="1061"/>
      <c r="H15" s="1061"/>
      <c r="I15" s="1061"/>
      <c r="J15" s="1061"/>
      <c r="K15" s="1061" t="s">
        <v>2781</v>
      </c>
      <c r="L15" s="1062" t="s">
        <v>1042</v>
      </c>
    </row>
    <row r="16" spans="1:12" s="703" customFormat="1" ht="22.5" customHeight="1">
      <c r="A16" s="1244" t="s">
        <v>1226</v>
      </c>
      <c r="B16" s="1244"/>
      <c r="C16" s="1277"/>
      <c r="D16" s="1099"/>
      <c r="E16" s="1054"/>
      <c r="F16" s="1061"/>
      <c r="G16" s="1061"/>
      <c r="H16" s="1061"/>
      <c r="I16" s="1061"/>
      <c r="J16" s="1061"/>
      <c r="K16" s="1061"/>
      <c r="L16" s="1062"/>
    </row>
    <row r="17" spans="1:12" s="703" customFormat="1" ht="22.5" customHeight="1">
      <c r="A17" s="1245" t="s">
        <v>1222</v>
      </c>
      <c r="B17" s="1245"/>
      <c r="C17" s="1277" t="s">
        <v>3147</v>
      </c>
      <c r="D17" s="1099"/>
      <c r="E17" s="1054">
        <v>5</v>
      </c>
      <c r="F17" s="1061" t="s">
        <v>2781</v>
      </c>
      <c r="G17" s="1061" t="s">
        <v>2782</v>
      </c>
      <c r="H17" s="1061" t="s">
        <v>2783</v>
      </c>
      <c r="I17" s="1061" t="s">
        <v>599</v>
      </c>
      <c r="J17" s="1061" t="s">
        <v>600</v>
      </c>
      <c r="K17" s="1061" t="s">
        <v>2781</v>
      </c>
      <c r="L17" s="1062" t="s">
        <v>1170</v>
      </c>
    </row>
    <row r="18" spans="1:12" s="703" customFormat="1" ht="22.5" customHeight="1">
      <c r="A18" s="364" t="s">
        <v>2518</v>
      </c>
      <c r="B18" s="364"/>
      <c r="C18" s="1278">
        <v>1</v>
      </c>
      <c r="D18" s="1099"/>
      <c r="E18" s="1054">
        <v>3</v>
      </c>
      <c r="F18" s="1061" t="s">
        <v>2781</v>
      </c>
      <c r="G18" s="1061" t="s">
        <v>2782</v>
      </c>
      <c r="H18" s="1061" t="s">
        <v>2783</v>
      </c>
      <c r="I18" s="1061" t="s">
        <v>599</v>
      </c>
      <c r="J18" s="1061" t="s">
        <v>600</v>
      </c>
      <c r="K18" s="1061" t="s">
        <v>2781</v>
      </c>
      <c r="L18" s="1062" t="s">
        <v>345</v>
      </c>
    </row>
    <row r="19" spans="1:12" s="703" customFormat="1" ht="22.5" customHeight="1">
      <c r="A19" s="1244" t="s">
        <v>1531</v>
      </c>
      <c r="B19" s="1244"/>
      <c r="C19" s="1277"/>
      <c r="D19" s="1099"/>
      <c r="E19" s="1054"/>
      <c r="F19" s="1061"/>
      <c r="G19" s="1061"/>
      <c r="H19" s="1061"/>
      <c r="I19" s="1061"/>
      <c r="J19" s="1061"/>
      <c r="K19" s="1061"/>
      <c r="L19" s="1062"/>
    </row>
    <row r="20" spans="1:12" s="703" customFormat="1" ht="22.5" customHeight="1">
      <c r="A20" s="364" t="s">
        <v>1224</v>
      </c>
      <c r="B20" s="364"/>
      <c r="C20" s="1278">
        <v>1</v>
      </c>
      <c r="D20" s="1099"/>
      <c r="E20" s="1054">
        <v>3</v>
      </c>
      <c r="F20" s="1061" t="s">
        <v>2781</v>
      </c>
      <c r="G20" s="1061" t="s">
        <v>2782</v>
      </c>
      <c r="H20" s="1061" t="s">
        <v>2783</v>
      </c>
      <c r="I20" s="1061" t="s">
        <v>599</v>
      </c>
      <c r="J20" s="1061" t="s">
        <v>600</v>
      </c>
      <c r="K20" s="1061" t="s">
        <v>2781</v>
      </c>
      <c r="L20" s="1062" t="s">
        <v>345</v>
      </c>
    </row>
    <row r="21" spans="1:12" s="703" customFormat="1" ht="22.5" customHeight="1">
      <c r="A21" s="364" t="s">
        <v>1223</v>
      </c>
      <c r="B21" s="364"/>
      <c r="C21" s="1278"/>
      <c r="D21" s="1099"/>
      <c r="E21" s="1054"/>
      <c r="F21" s="1061"/>
      <c r="G21" s="1061"/>
      <c r="H21" s="1061"/>
      <c r="I21" s="1061"/>
      <c r="J21" s="1061"/>
      <c r="K21" s="1061"/>
      <c r="L21" s="1062"/>
    </row>
    <row r="22" spans="1:12" s="703" customFormat="1" ht="22.5" customHeight="1">
      <c r="A22" s="364" t="s">
        <v>2521</v>
      </c>
      <c r="B22" s="364"/>
      <c r="C22" s="1278">
        <v>1</v>
      </c>
      <c r="D22" s="1099"/>
      <c r="E22" s="1054">
        <v>5</v>
      </c>
      <c r="F22" s="1061" t="s">
        <v>2781</v>
      </c>
      <c r="G22" s="1061" t="s">
        <v>2782</v>
      </c>
      <c r="H22" s="1061" t="s">
        <v>2783</v>
      </c>
      <c r="I22" s="1061" t="s">
        <v>599</v>
      </c>
      <c r="J22" s="1061" t="s">
        <v>600</v>
      </c>
      <c r="K22" s="1061" t="s">
        <v>2781</v>
      </c>
      <c r="L22" s="1062" t="s">
        <v>1171</v>
      </c>
    </row>
    <row r="23" spans="1:12" s="703" customFormat="1" ht="22.5" customHeight="1">
      <c r="A23" s="1201" t="s">
        <v>2522</v>
      </c>
      <c r="B23" s="1201"/>
      <c r="C23" s="292">
        <v>1.5</v>
      </c>
      <c r="D23" s="1030" t="s">
        <v>1627</v>
      </c>
      <c r="E23" s="1030">
        <v>70</v>
      </c>
      <c r="F23" s="1032" t="s">
        <v>1041</v>
      </c>
      <c r="G23" s="1032" t="s">
        <v>3128</v>
      </c>
      <c r="H23" s="1032" t="s">
        <v>3129</v>
      </c>
      <c r="I23" s="1032" t="s">
        <v>3130</v>
      </c>
      <c r="J23" s="1032" t="s">
        <v>1040</v>
      </c>
      <c r="K23" s="1032" t="s">
        <v>2781</v>
      </c>
      <c r="L23" s="1230" t="s">
        <v>2547</v>
      </c>
    </row>
    <row r="24" spans="1:12" s="703" customFormat="1" ht="22.5" customHeight="1">
      <c r="A24" s="244" t="s">
        <v>1294</v>
      </c>
      <c r="B24" s="244"/>
      <c r="C24" s="279"/>
      <c r="D24" s="1030"/>
      <c r="E24" s="1030"/>
      <c r="F24" s="1032"/>
      <c r="G24" s="1032"/>
      <c r="H24" s="1032"/>
      <c r="I24" s="1032"/>
      <c r="J24" s="1032"/>
      <c r="K24" s="1032"/>
      <c r="L24" s="1230"/>
    </row>
    <row r="25" spans="1:12" s="703" customFormat="1" ht="22.5" customHeight="1">
      <c r="A25" s="1233" t="s">
        <v>1240</v>
      </c>
      <c r="B25" s="1233"/>
      <c r="C25" s="1279">
        <v>0.4</v>
      </c>
      <c r="D25" s="1028"/>
      <c r="E25" s="1030" t="s">
        <v>631</v>
      </c>
      <c r="F25" s="1032" t="s">
        <v>2843</v>
      </c>
      <c r="G25" s="1032" t="s">
        <v>2814</v>
      </c>
      <c r="H25" s="1032" t="s">
        <v>2827</v>
      </c>
      <c r="I25" s="1032" t="s">
        <v>2811</v>
      </c>
      <c r="J25" s="1032" t="s">
        <v>3192</v>
      </c>
      <c r="K25" s="1032" t="s">
        <v>2781</v>
      </c>
      <c r="L25" s="1230" t="s">
        <v>128</v>
      </c>
    </row>
    <row r="26" spans="1:12" s="703" customFormat="1" ht="22.5" customHeight="1">
      <c r="A26" s="1243" t="s">
        <v>1295</v>
      </c>
      <c r="B26" s="1243"/>
      <c r="C26" s="1280"/>
      <c r="D26" s="1028"/>
      <c r="E26" s="1031"/>
      <c r="F26" s="1032"/>
      <c r="G26" s="1032"/>
      <c r="H26" s="1032"/>
      <c r="I26" s="1032"/>
      <c r="J26" s="1032"/>
      <c r="K26" s="1032"/>
      <c r="L26" s="1240"/>
    </row>
    <row r="27" spans="1:12" s="703" customFormat="1" ht="22.5" customHeight="1">
      <c r="A27" s="1233" t="s">
        <v>1241</v>
      </c>
      <c r="B27" s="1233"/>
      <c r="C27" s="1279">
        <v>0.4</v>
      </c>
      <c r="D27" s="1028"/>
      <c r="E27" s="1030" t="s">
        <v>631</v>
      </c>
      <c r="F27" s="1032" t="s">
        <v>2843</v>
      </c>
      <c r="G27" s="1032" t="s">
        <v>2814</v>
      </c>
      <c r="H27" s="1032" t="s">
        <v>2827</v>
      </c>
      <c r="I27" s="1032" t="s">
        <v>2811</v>
      </c>
      <c r="J27" s="1032" t="s">
        <v>3192</v>
      </c>
      <c r="K27" s="1032" t="s">
        <v>2781</v>
      </c>
      <c r="L27" s="1230" t="s">
        <v>128</v>
      </c>
    </row>
    <row r="28" spans="1:12" s="703" customFormat="1" ht="22.5" customHeight="1">
      <c r="A28" s="1243" t="s">
        <v>925</v>
      </c>
      <c r="B28" s="1243"/>
      <c r="C28" s="1280"/>
      <c r="D28" s="1028"/>
      <c r="E28" s="1030"/>
      <c r="F28" s="1032"/>
      <c r="G28" s="1032"/>
      <c r="H28" s="1032"/>
      <c r="I28" s="1032"/>
      <c r="J28" s="1032"/>
      <c r="K28" s="1032"/>
      <c r="L28" s="1230"/>
    </row>
    <row r="29" spans="1:12" s="703" customFormat="1" ht="22.5" customHeight="1">
      <c r="A29" s="1233" t="s">
        <v>1242</v>
      </c>
      <c r="B29" s="1233"/>
      <c r="C29" s="1279">
        <v>0.4</v>
      </c>
      <c r="D29" s="1028"/>
      <c r="E29" s="1030" t="s">
        <v>631</v>
      </c>
      <c r="F29" s="1032" t="s">
        <v>2843</v>
      </c>
      <c r="G29" s="1032" t="s">
        <v>2814</v>
      </c>
      <c r="H29" s="1032" t="s">
        <v>2827</v>
      </c>
      <c r="I29" s="1032" t="s">
        <v>2811</v>
      </c>
      <c r="J29" s="1032" t="s">
        <v>3192</v>
      </c>
      <c r="K29" s="1032" t="s">
        <v>2781</v>
      </c>
      <c r="L29" s="1230" t="s">
        <v>128</v>
      </c>
    </row>
    <row r="30" spans="1:12" s="703" customFormat="1" ht="22.5" customHeight="1">
      <c r="A30" s="1243" t="s">
        <v>1244</v>
      </c>
      <c r="B30" s="1243"/>
      <c r="C30" s="1280">
        <v>0.3</v>
      </c>
      <c r="D30" s="1028"/>
      <c r="E30" s="1030" t="s">
        <v>631</v>
      </c>
      <c r="F30" s="1032" t="s">
        <v>2843</v>
      </c>
      <c r="G30" s="1032" t="s">
        <v>2814</v>
      </c>
      <c r="H30" s="1032" t="s">
        <v>2827</v>
      </c>
      <c r="I30" s="1032" t="s">
        <v>2811</v>
      </c>
      <c r="J30" s="1032" t="s">
        <v>3192</v>
      </c>
      <c r="K30" s="1032" t="s">
        <v>2781</v>
      </c>
      <c r="L30" s="1230" t="s">
        <v>128</v>
      </c>
    </row>
    <row r="31" spans="1:12" s="703" customFormat="1" ht="22.5" customHeight="1">
      <c r="A31" s="1243" t="s">
        <v>1243</v>
      </c>
      <c r="B31" s="1243"/>
      <c r="C31" s="1280"/>
      <c r="D31" s="1028"/>
      <c r="E31" s="1030"/>
      <c r="F31" s="1032"/>
      <c r="G31" s="1032"/>
      <c r="H31" s="1032"/>
      <c r="I31" s="1032"/>
      <c r="J31" s="1032"/>
      <c r="K31" s="1032"/>
      <c r="L31" s="1230"/>
    </row>
    <row r="32" spans="1:12" s="703" customFormat="1" ht="22.5" customHeight="1">
      <c r="A32" s="291" t="s">
        <v>2523</v>
      </c>
      <c r="B32" s="291"/>
      <c r="C32" s="292">
        <v>1.5</v>
      </c>
      <c r="D32" s="1038">
        <v>24.94</v>
      </c>
      <c r="E32" s="1030">
        <v>55</v>
      </c>
      <c r="F32" s="1032" t="s">
        <v>2841</v>
      </c>
      <c r="G32" s="1032" t="s">
        <v>1041</v>
      </c>
      <c r="H32" s="1032" t="s">
        <v>2842</v>
      </c>
      <c r="I32" s="1032" t="s">
        <v>3128</v>
      </c>
      <c r="J32" s="1032" t="s">
        <v>2796</v>
      </c>
      <c r="K32" s="1032" t="s">
        <v>2781</v>
      </c>
      <c r="L32" s="1230" t="s">
        <v>3080</v>
      </c>
    </row>
    <row r="33" spans="1:12" s="703" customFormat="1" ht="22.5" customHeight="1">
      <c r="A33" s="1212" t="s">
        <v>2524</v>
      </c>
      <c r="B33" s="1212"/>
      <c r="C33" s="1298" t="s">
        <v>2782</v>
      </c>
      <c r="D33" s="1030" t="s">
        <v>1627</v>
      </c>
      <c r="E33" s="1031">
        <v>0.8</v>
      </c>
      <c r="F33" s="1032" t="s">
        <v>3129</v>
      </c>
      <c r="G33" s="1032" t="s">
        <v>328</v>
      </c>
      <c r="H33" s="1032" t="s">
        <v>3130</v>
      </c>
      <c r="I33" s="1032" t="s">
        <v>2795</v>
      </c>
      <c r="J33" s="1032" t="s">
        <v>1040</v>
      </c>
      <c r="K33" s="1032" t="s">
        <v>2781</v>
      </c>
      <c r="L33" s="1230" t="s">
        <v>555</v>
      </c>
    </row>
    <row r="34" spans="1:12" s="703" customFormat="1" ht="22.5" customHeight="1">
      <c r="A34" s="1243" t="s">
        <v>1245</v>
      </c>
      <c r="B34" s="1243"/>
      <c r="C34" s="1297">
        <v>0.4</v>
      </c>
      <c r="D34" s="1028"/>
      <c r="E34" s="1054">
        <v>78</v>
      </c>
      <c r="F34" s="1061" t="s">
        <v>3129</v>
      </c>
      <c r="G34" s="1061" t="s">
        <v>328</v>
      </c>
      <c r="H34" s="1061" t="s">
        <v>3130</v>
      </c>
      <c r="I34" s="1061" t="s">
        <v>2795</v>
      </c>
      <c r="J34" s="1061" t="s">
        <v>1040</v>
      </c>
      <c r="K34" s="1061" t="s">
        <v>2781</v>
      </c>
      <c r="L34" s="1062" t="s">
        <v>130</v>
      </c>
    </row>
    <row r="35" spans="1:12" s="703" customFormat="1" ht="22.5" customHeight="1">
      <c r="A35" s="1232" t="s">
        <v>1246</v>
      </c>
      <c r="B35" s="1232"/>
      <c r="C35" s="1296">
        <v>0.4</v>
      </c>
      <c r="D35" s="1028"/>
      <c r="E35" s="1054">
        <v>80</v>
      </c>
      <c r="F35" s="1061" t="s">
        <v>3129</v>
      </c>
      <c r="G35" s="1061" t="s">
        <v>328</v>
      </c>
      <c r="H35" s="1061" t="s">
        <v>3130</v>
      </c>
      <c r="I35" s="1061" t="s">
        <v>2795</v>
      </c>
      <c r="J35" s="1061" t="s">
        <v>1040</v>
      </c>
      <c r="K35" s="1061" t="s">
        <v>2781</v>
      </c>
      <c r="L35" s="1062" t="s">
        <v>130</v>
      </c>
    </row>
    <row r="36" spans="1:12" s="703" customFormat="1" ht="22.5" customHeight="1">
      <c r="A36" s="1232" t="s">
        <v>1247</v>
      </c>
      <c r="B36" s="1232"/>
      <c r="C36" s="1296">
        <v>0.4</v>
      </c>
      <c r="D36" s="1028"/>
      <c r="E36" s="1054">
        <v>80</v>
      </c>
      <c r="F36" s="1061" t="s">
        <v>3129</v>
      </c>
      <c r="G36" s="1061" t="s">
        <v>328</v>
      </c>
      <c r="H36" s="1061" t="s">
        <v>3130</v>
      </c>
      <c r="I36" s="1061" t="s">
        <v>2795</v>
      </c>
      <c r="J36" s="1061" t="s">
        <v>1040</v>
      </c>
      <c r="K36" s="1061" t="s">
        <v>2781</v>
      </c>
      <c r="L36" s="1062" t="s">
        <v>130</v>
      </c>
    </row>
    <row r="37" spans="1:12" s="703" customFormat="1" ht="22.5" customHeight="1">
      <c r="A37" s="1232" t="s">
        <v>1248</v>
      </c>
      <c r="B37" s="1232"/>
      <c r="C37" s="1296">
        <v>0.4</v>
      </c>
      <c r="D37" s="1028"/>
      <c r="E37" s="1054">
        <v>80</v>
      </c>
      <c r="F37" s="1061" t="s">
        <v>3129</v>
      </c>
      <c r="G37" s="1061" t="s">
        <v>328</v>
      </c>
      <c r="H37" s="1061" t="s">
        <v>3130</v>
      </c>
      <c r="I37" s="1061" t="s">
        <v>2795</v>
      </c>
      <c r="J37" s="1061" t="s">
        <v>1040</v>
      </c>
      <c r="K37" s="1061" t="s">
        <v>2781</v>
      </c>
      <c r="L37" s="1062" t="s">
        <v>2242</v>
      </c>
    </row>
    <row r="38" spans="1:12" s="703" customFormat="1" ht="22.5" customHeight="1">
      <c r="A38" s="1232" t="s">
        <v>1249</v>
      </c>
      <c r="B38" s="1232"/>
      <c r="C38" s="1296">
        <v>0.4</v>
      </c>
      <c r="D38" s="1028"/>
      <c r="E38" s="1054">
        <v>80</v>
      </c>
      <c r="F38" s="1061" t="s">
        <v>3129</v>
      </c>
      <c r="G38" s="1061" t="s">
        <v>328</v>
      </c>
      <c r="H38" s="1061" t="s">
        <v>3130</v>
      </c>
      <c r="I38" s="1061" t="s">
        <v>2795</v>
      </c>
      <c r="J38" s="1061" t="s">
        <v>1040</v>
      </c>
      <c r="K38" s="1061" t="s">
        <v>2781</v>
      </c>
      <c r="L38" s="1062" t="s">
        <v>2242</v>
      </c>
    </row>
    <row r="39" spans="1:12" s="703" customFormat="1" ht="22.5" customHeight="1">
      <c r="A39" s="1212" t="s">
        <v>2525</v>
      </c>
      <c r="B39" s="1212"/>
      <c r="C39" s="1298" t="s">
        <v>2782</v>
      </c>
      <c r="D39" s="1099" t="s">
        <v>3130</v>
      </c>
      <c r="E39" s="1098" t="s">
        <v>1040</v>
      </c>
      <c r="F39" s="1098" t="s">
        <v>3130</v>
      </c>
      <c r="G39" s="1098" t="s">
        <v>2795</v>
      </c>
      <c r="H39" s="1098" t="s">
        <v>1040</v>
      </c>
      <c r="I39" s="1098" t="s">
        <v>325</v>
      </c>
      <c r="J39" s="1098" t="s">
        <v>1032</v>
      </c>
      <c r="K39" s="1098" t="s">
        <v>2781</v>
      </c>
      <c r="L39" s="1250" t="s">
        <v>555</v>
      </c>
    </row>
    <row r="40" spans="1:12" s="703" customFormat="1" ht="22.5" customHeight="1">
      <c r="A40" s="1232" t="s">
        <v>1250</v>
      </c>
      <c r="B40" s="1232"/>
      <c r="C40" s="1281">
        <v>0.5</v>
      </c>
      <c r="D40" s="1028"/>
      <c r="E40" s="1032" t="s">
        <v>1040</v>
      </c>
      <c r="F40" s="1098" t="s">
        <v>3130</v>
      </c>
      <c r="G40" s="1098" t="s">
        <v>2795</v>
      </c>
      <c r="H40" s="1098" t="s">
        <v>1040</v>
      </c>
      <c r="I40" s="1098" t="s">
        <v>325</v>
      </c>
      <c r="J40" s="1098" t="s">
        <v>1032</v>
      </c>
      <c r="K40" s="1098" t="s">
        <v>2781</v>
      </c>
      <c r="L40" s="1247" t="s">
        <v>578</v>
      </c>
    </row>
    <row r="41" spans="1:12" s="703" customFormat="1" ht="22.5" customHeight="1">
      <c r="A41" s="1232" t="s">
        <v>580</v>
      </c>
      <c r="B41" s="1232"/>
      <c r="C41" s="1281"/>
      <c r="D41" s="1028"/>
      <c r="E41" s="1032"/>
      <c r="F41" s="1032"/>
      <c r="G41" s="1032"/>
      <c r="H41" s="1032"/>
      <c r="I41" s="1032"/>
      <c r="J41" s="1032"/>
      <c r="K41" s="1032"/>
      <c r="L41" s="1248"/>
    </row>
    <row r="42" spans="1:12" s="703" customFormat="1" ht="22.5" customHeight="1">
      <c r="A42" s="1249" t="s">
        <v>1145</v>
      </c>
      <c r="B42" s="1249"/>
      <c r="C42" s="1281">
        <v>0.25</v>
      </c>
      <c r="D42" s="1028"/>
      <c r="E42" s="1032" t="s">
        <v>1040</v>
      </c>
      <c r="F42" s="1098" t="s">
        <v>3130</v>
      </c>
      <c r="G42" s="1098" t="s">
        <v>2795</v>
      </c>
      <c r="H42" s="1098" t="s">
        <v>1040</v>
      </c>
      <c r="I42" s="1098" t="s">
        <v>325</v>
      </c>
      <c r="J42" s="1098" t="s">
        <v>1032</v>
      </c>
      <c r="K42" s="1098" t="s">
        <v>2781</v>
      </c>
      <c r="L42" s="1247" t="s">
        <v>578</v>
      </c>
    </row>
    <row r="43" spans="1:12" s="703" customFormat="1" ht="22.5" customHeight="1">
      <c r="A43" s="1249" t="s">
        <v>1146</v>
      </c>
      <c r="B43" s="1249"/>
      <c r="C43" s="1296">
        <v>0.25</v>
      </c>
      <c r="D43" s="1028"/>
      <c r="E43" s="1032" t="s">
        <v>1040</v>
      </c>
      <c r="F43" s="1098" t="s">
        <v>3130</v>
      </c>
      <c r="G43" s="1098" t="s">
        <v>2795</v>
      </c>
      <c r="H43" s="1098" t="s">
        <v>1040</v>
      </c>
      <c r="I43" s="1098" t="s">
        <v>325</v>
      </c>
      <c r="J43" s="1098" t="s">
        <v>1032</v>
      </c>
      <c r="K43" s="1098" t="s">
        <v>2781</v>
      </c>
      <c r="L43" s="1247" t="s">
        <v>473</v>
      </c>
    </row>
    <row r="44" spans="1:12" s="703" customFormat="1" ht="22.5" customHeight="1">
      <c r="A44" s="1249" t="s">
        <v>1147</v>
      </c>
      <c r="B44" s="1249"/>
      <c r="C44" s="1281">
        <v>0.25</v>
      </c>
      <c r="D44" s="1028"/>
      <c r="E44" s="1032" t="s">
        <v>1040</v>
      </c>
      <c r="F44" s="1098" t="s">
        <v>3130</v>
      </c>
      <c r="G44" s="1098" t="s">
        <v>2795</v>
      </c>
      <c r="H44" s="1098" t="s">
        <v>1040</v>
      </c>
      <c r="I44" s="1098" t="s">
        <v>325</v>
      </c>
      <c r="J44" s="1098" t="s">
        <v>1032</v>
      </c>
      <c r="K44" s="1098" t="s">
        <v>2781</v>
      </c>
      <c r="L44" s="1247" t="s">
        <v>578</v>
      </c>
    </row>
    <row r="45" spans="1:12" s="703" customFormat="1" ht="22.5" customHeight="1">
      <c r="A45" s="1249" t="s">
        <v>1148</v>
      </c>
      <c r="B45" s="1249"/>
      <c r="C45" s="1281">
        <v>0.25</v>
      </c>
      <c r="D45" s="1028"/>
      <c r="E45" s="1032" t="s">
        <v>1040</v>
      </c>
      <c r="F45" s="1098" t="s">
        <v>3130</v>
      </c>
      <c r="G45" s="1098" t="s">
        <v>2795</v>
      </c>
      <c r="H45" s="1098" t="s">
        <v>1040</v>
      </c>
      <c r="I45" s="1098" t="s">
        <v>325</v>
      </c>
      <c r="J45" s="1098" t="s">
        <v>1032</v>
      </c>
      <c r="K45" s="1098" t="s">
        <v>2781</v>
      </c>
      <c r="L45" s="1247" t="s">
        <v>578</v>
      </c>
    </row>
    <row r="46" spans="1:12" s="703" customFormat="1" ht="22.5" customHeight="1">
      <c r="A46" s="1232" t="s">
        <v>1149</v>
      </c>
      <c r="B46" s="1232"/>
      <c r="C46" s="1281">
        <v>0.25</v>
      </c>
      <c r="D46" s="1028"/>
      <c r="E46" s="1032" t="s">
        <v>1040</v>
      </c>
      <c r="F46" s="1098" t="s">
        <v>3130</v>
      </c>
      <c r="G46" s="1098" t="s">
        <v>2795</v>
      </c>
      <c r="H46" s="1098" t="s">
        <v>1040</v>
      </c>
      <c r="I46" s="1098" t="s">
        <v>325</v>
      </c>
      <c r="J46" s="1098" t="s">
        <v>1032</v>
      </c>
      <c r="K46" s="1098" t="s">
        <v>2781</v>
      </c>
      <c r="L46" s="1247" t="s">
        <v>578</v>
      </c>
    </row>
    <row r="47" spans="1:12" s="703" customFormat="1" ht="22.5" customHeight="1">
      <c r="A47" s="1232" t="s">
        <v>1151</v>
      </c>
      <c r="B47" s="1232"/>
      <c r="C47" s="1281">
        <v>0.25</v>
      </c>
      <c r="D47" s="1028"/>
      <c r="E47" s="1032" t="s">
        <v>1040</v>
      </c>
      <c r="F47" s="1098" t="s">
        <v>3130</v>
      </c>
      <c r="G47" s="1098" t="s">
        <v>2795</v>
      </c>
      <c r="H47" s="1098" t="s">
        <v>1040</v>
      </c>
      <c r="I47" s="1098" t="s">
        <v>325</v>
      </c>
      <c r="J47" s="1098" t="s">
        <v>1032</v>
      </c>
      <c r="K47" s="1098" t="s">
        <v>2781</v>
      </c>
      <c r="L47" s="1247" t="s">
        <v>578</v>
      </c>
    </row>
    <row r="48" spans="1:12" s="703" customFormat="1" ht="22.5" customHeight="1">
      <c r="A48" s="1232" t="s">
        <v>1150</v>
      </c>
      <c r="B48" s="1232"/>
      <c r="C48" s="1281"/>
      <c r="D48" s="1032"/>
      <c r="E48" s="1032"/>
      <c r="F48" s="1032"/>
      <c r="G48" s="1032"/>
      <c r="H48" s="1032"/>
      <c r="I48" s="1032"/>
      <c r="J48" s="1250"/>
      <c r="K48" s="1156"/>
      <c r="L48" s="1230"/>
    </row>
    <row r="49" spans="1:12" s="701" customFormat="1" ht="22.5" customHeight="1">
      <c r="A49" s="364" t="s">
        <v>2526</v>
      </c>
      <c r="B49" s="364"/>
      <c r="C49" s="1278">
        <v>1</v>
      </c>
      <c r="D49" s="1154"/>
      <c r="E49" s="1154" t="s">
        <v>600</v>
      </c>
      <c r="F49" s="1154" t="s">
        <v>2781</v>
      </c>
      <c r="G49" s="1154" t="s">
        <v>2782</v>
      </c>
      <c r="H49" s="1154" t="s">
        <v>2783</v>
      </c>
      <c r="I49" s="1154" t="s">
        <v>599</v>
      </c>
      <c r="J49" s="1154" t="s">
        <v>600</v>
      </c>
      <c r="K49" s="1154" t="s">
        <v>2781</v>
      </c>
      <c r="L49" s="1155" t="s">
        <v>3104</v>
      </c>
    </row>
    <row r="50" spans="1:12" s="701" customFormat="1" ht="22.5" customHeight="1">
      <c r="A50" s="1175" t="s">
        <v>95</v>
      </c>
      <c r="B50" s="1175"/>
      <c r="C50" s="1282"/>
      <c r="D50" s="1263"/>
      <c r="E50" s="1263"/>
      <c r="F50" s="1263"/>
      <c r="G50" s="1263"/>
      <c r="H50" s="1263"/>
      <c r="I50" s="1263"/>
      <c r="J50" s="1263"/>
      <c r="K50" s="1263"/>
      <c r="L50" s="1264"/>
    </row>
    <row r="51" spans="1:12" s="197" customFormat="1" ht="23.25" customHeight="1">
      <c r="A51" s="267" t="s">
        <v>2443</v>
      </c>
      <c r="B51" s="1081"/>
      <c r="C51" s="1256">
        <f>+C53+C55+C57+C58+C60+C62+C65+C56+C68+C69+C70+C71+C72+C74+C75+C76+C77+C78+C79+C80+C82+C83+C84+C85+C88+C90+C93+C96+C98+C99+C100+C102+C104+C108+C109+C110+C111+C112</f>
        <v>30</v>
      </c>
      <c r="D51" s="1397"/>
      <c r="E51" s="1397"/>
      <c r="F51" s="1392"/>
      <c r="G51" s="1392"/>
      <c r="H51" s="1392"/>
      <c r="I51" s="1392"/>
      <c r="J51" s="1392"/>
      <c r="K51" s="1392"/>
      <c r="L51" s="1427"/>
    </row>
    <row r="52" spans="1:12" s="703" customFormat="1" ht="22.5" customHeight="1">
      <c r="A52" s="1189" t="s">
        <v>896</v>
      </c>
      <c r="B52" s="1189"/>
      <c r="C52" s="1299">
        <v>2.5</v>
      </c>
      <c r="D52" s="1306">
        <v>0.76</v>
      </c>
      <c r="E52" s="1306">
        <v>0.8</v>
      </c>
      <c r="F52" s="1098" t="s">
        <v>2796</v>
      </c>
      <c r="G52" s="1098" t="s">
        <v>3129</v>
      </c>
      <c r="H52" s="1098" t="s">
        <v>328</v>
      </c>
      <c r="I52" s="1098" t="s">
        <v>3130</v>
      </c>
      <c r="J52" s="1098" t="s">
        <v>2795</v>
      </c>
      <c r="K52" s="1098" t="s">
        <v>2782</v>
      </c>
      <c r="L52" s="1303" t="s">
        <v>1782</v>
      </c>
    </row>
    <row r="53" spans="1:12" s="703" customFormat="1" ht="22.5" customHeight="1">
      <c r="A53" s="1224" t="s">
        <v>3065</v>
      </c>
      <c r="B53" s="1224"/>
      <c r="C53" s="1276">
        <v>1</v>
      </c>
      <c r="D53" s="1028"/>
      <c r="E53" s="1306">
        <v>0.8</v>
      </c>
      <c r="F53" s="1098" t="s">
        <v>2796</v>
      </c>
      <c r="G53" s="1098" t="s">
        <v>3129</v>
      </c>
      <c r="H53" s="1098" t="s">
        <v>328</v>
      </c>
      <c r="I53" s="1098" t="s">
        <v>3130</v>
      </c>
      <c r="J53" s="1098" t="s">
        <v>2795</v>
      </c>
      <c r="K53" s="1098" t="s">
        <v>2782</v>
      </c>
      <c r="L53" s="1303" t="s">
        <v>231</v>
      </c>
    </row>
    <row r="54" spans="1:12" s="703" customFormat="1" ht="18" customHeight="1">
      <c r="A54" s="1225"/>
      <c r="B54" s="1225"/>
      <c r="C54" s="1276"/>
      <c r="D54" s="1028"/>
      <c r="E54" s="1307"/>
      <c r="F54" s="1098"/>
      <c r="G54" s="1098"/>
      <c r="H54" s="1098"/>
      <c r="I54" s="1098"/>
      <c r="J54" s="1098"/>
      <c r="K54" s="1098"/>
      <c r="L54" s="1303" t="s">
        <v>627</v>
      </c>
    </row>
    <row r="55" spans="1:12" s="703" customFormat="1" ht="22.5" customHeight="1">
      <c r="A55" s="1224" t="s">
        <v>3066</v>
      </c>
      <c r="B55" s="1224"/>
      <c r="C55" s="1276">
        <v>1</v>
      </c>
      <c r="D55" s="1028"/>
      <c r="E55" s="1306">
        <v>0.85</v>
      </c>
      <c r="F55" s="1098" t="s">
        <v>3129</v>
      </c>
      <c r="G55" s="1098" t="s">
        <v>328</v>
      </c>
      <c r="H55" s="1098" t="s">
        <v>3130</v>
      </c>
      <c r="I55" s="1098" t="s">
        <v>2795</v>
      </c>
      <c r="J55" s="1098" t="s">
        <v>1040</v>
      </c>
      <c r="K55" s="1098" t="s">
        <v>2782</v>
      </c>
      <c r="L55" s="1303" t="s">
        <v>2787</v>
      </c>
    </row>
    <row r="56" spans="1:12" s="703" customFormat="1" ht="22.5" customHeight="1">
      <c r="A56" s="1224" t="s">
        <v>2776</v>
      </c>
      <c r="B56" s="1224"/>
      <c r="C56" s="1276">
        <v>0.5</v>
      </c>
      <c r="D56" s="1028"/>
      <c r="E56" s="1306">
        <v>0.8</v>
      </c>
      <c r="F56" s="1098" t="s">
        <v>2796</v>
      </c>
      <c r="G56" s="1098" t="s">
        <v>3129</v>
      </c>
      <c r="H56" s="1098" t="s">
        <v>328</v>
      </c>
      <c r="I56" s="1098" t="s">
        <v>3130</v>
      </c>
      <c r="J56" s="1098" t="s">
        <v>2795</v>
      </c>
      <c r="K56" s="1098" t="s">
        <v>2782</v>
      </c>
      <c r="L56" s="1303" t="s">
        <v>230</v>
      </c>
    </row>
    <row r="57" spans="1:12" s="703" customFormat="1" ht="22.5" customHeight="1">
      <c r="A57" s="365" t="s">
        <v>897</v>
      </c>
      <c r="B57" s="365"/>
      <c r="C57" s="368" t="s">
        <v>3147</v>
      </c>
      <c r="D57" s="1052">
        <v>0.72</v>
      </c>
      <c r="E57" s="1031">
        <v>0.8</v>
      </c>
      <c r="F57" s="1032" t="s">
        <v>2796</v>
      </c>
      <c r="G57" s="1032" t="s">
        <v>3129</v>
      </c>
      <c r="H57" s="1032" t="s">
        <v>328</v>
      </c>
      <c r="I57" s="1032" t="s">
        <v>3130</v>
      </c>
      <c r="J57" s="1032" t="s">
        <v>2795</v>
      </c>
      <c r="K57" s="1032" t="s">
        <v>2782</v>
      </c>
      <c r="L57" s="759" t="s">
        <v>1166</v>
      </c>
    </row>
    <row r="58" spans="1:12" s="703" customFormat="1" ht="22.5" customHeight="1">
      <c r="A58" s="1162" t="s">
        <v>898</v>
      </c>
      <c r="B58" s="1162"/>
      <c r="C58" s="1283">
        <v>1.5</v>
      </c>
      <c r="D58" s="1052"/>
      <c r="E58" s="1061" t="s">
        <v>2781</v>
      </c>
      <c r="F58" s="1032"/>
      <c r="G58" s="1032"/>
      <c r="H58" s="1032"/>
      <c r="I58" s="1032"/>
      <c r="J58" s="1032"/>
      <c r="K58" s="1032" t="s">
        <v>2782</v>
      </c>
      <c r="L58" s="759" t="s">
        <v>1167</v>
      </c>
    </row>
    <row r="59" spans="1:12" s="703" customFormat="1" ht="22.5" customHeight="1">
      <c r="A59" s="1162" t="s">
        <v>83</v>
      </c>
      <c r="B59" s="1162"/>
      <c r="C59" s="1283"/>
      <c r="D59" s="1052"/>
      <c r="E59" s="1032"/>
      <c r="F59" s="1032"/>
      <c r="G59" s="1032"/>
      <c r="H59" s="1032"/>
      <c r="I59" s="1032"/>
      <c r="J59" s="1032"/>
      <c r="K59" s="1032"/>
      <c r="L59" s="759"/>
    </row>
    <row r="60" spans="1:12" s="703" customFormat="1" ht="21" customHeight="1">
      <c r="A60" s="1162" t="s">
        <v>2497</v>
      </c>
      <c r="B60" s="1162"/>
      <c r="C60" s="1283">
        <v>1</v>
      </c>
      <c r="D60" s="1052"/>
      <c r="E60" s="1032" t="s">
        <v>2781</v>
      </c>
      <c r="F60" s="1032"/>
      <c r="G60" s="1032"/>
      <c r="H60" s="1032"/>
      <c r="I60" s="1032"/>
      <c r="J60" s="1032"/>
      <c r="K60" s="1032" t="s">
        <v>2782</v>
      </c>
      <c r="L60" s="759" t="s">
        <v>2246</v>
      </c>
    </row>
    <row r="61" spans="1:12" s="703" customFormat="1" ht="22.5" customHeight="1">
      <c r="A61" s="1162" t="s">
        <v>96</v>
      </c>
      <c r="B61" s="1162"/>
      <c r="C61" s="1283"/>
      <c r="D61" s="1052"/>
      <c r="E61" s="1032"/>
      <c r="F61" s="1032"/>
      <c r="G61" s="1032"/>
      <c r="H61" s="1032"/>
      <c r="I61" s="1032"/>
      <c r="J61" s="1032"/>
      <c r="K61" s="1032"/>
      <c r="L61" s="759"/>
    </row>
    <row r="62" spans="1:12" s="703" customFormat="1" ht="22.5" customHeight="1">
      <c r="A62" s="1162" t="s">
        <v>2498</v>
      </c>
      <c r="B62" s="1162"/>
      <c r="C62" s="1283">
        <v>1.5</v>
      </c>
      <c r="D62" s="1052"/>
      <c r="E62" s="1032" t="s">
        <v>2781</v>
      </c>
      <c r="F62" s="1032"/>
      <c r="G62" s="1032"/>
      <c r="H62" s="1032"/>
      <c r="I62" s="1032"/>
      <c r="J62" s="1032"/>
      <c r="K62" s="1032" t="s">
        <v>2782</v>
      </c>
      <c r="L62" s="759" t="s">
        <v>1168</v>
      </c>
    </row>
    <row r="63" spans="1:12" s="703" customFormat="1" ht="21" customHeight="1">
      <c r="A63" s="1162" t="s">
        <v>97</v>
      </c>
      <c r="B63" s="1162"/>
      <c r="C63" s="1283"/>
      <c r="D63" s="1052"/>
      <c r="E63" s="1032"/>
      <c r="F63" s="1032"/>
      <c r="G63" s="1032"/>
      <c r="H63" s="1032"/>
      <c r="I63" s="1032"/>
      <c r="J63" s="1032"/>
      <c r="K63" s="1032"/>
      <c r="L63" s="759"/>
    </row>
    <row r="64" spans="1:12" s="703" customFormat="1" ht="21" customHeight="1">
      <c r="A64" s="1162"/>
      <c r="B64" s="1162"/>
      <c r="C64" s="1283"/>
      <c r="D64" s="1052"/>
      <c r="E64" s="1032"/>
      <c r="F64" s="1032"/>
      <c r="G64" s="1032"/>
      <c r="H64" s="1032"/>
      <c r="I64" s="1032"/>
      <c r="J64" s="1032"/>
      <c r="K64" s="1032"/>
      <c r="L64" s="759"/>
    </row>
    <row r="65" spans="1:12" s="703" customFormat="1" ht="22.5" customHeight="1">
      <c r="A65" s="1162" t="s">
        <v>98</v>
      </c>
      <c r="B65" s="1162"/>
      <c r="C65" s="1283">
        <v>1</v>
      </c>
      <c r="D65" s="1052"/>
      <c r="E65" s="1032" t="s">
        <v>2781</v>
      </c>
      <c r="F65" s="1032"/>
      <c r="G65" s="1032"/>
      <c r="H65" s="1032"/>
      <c r="I65" s="1032"/>
      <c r="J65" s="1032"/>
      <c r="K65" s="1032" t="s">
        <v>2782</v>
      </c>
      <c r="L65" s="759" t="s">
        <v>404</v>
      </c>
    </row>
    <row r="66" spans="1:12" s="703" customFormat="1" ht="22.5" customHeight="1">
      <c r="A66" s="1162" t="s">
        <v>99</v>
      </c>
      <c r="B66" s="1162"/>
      <c r="C66" s="1283"/>
      <c r="D66" s="1052"/>
      <c r="E66" s="1032"/>
      <c r="F66" s="1032"/>
      <c r="G66" s="1032"/>
      <c r="H66" s="1032"/>
      <c r="I66" s="1032"/>
      <c r="J66" s="1032"/>
      <c r="K66" s="1032"/>
      <c r="L66" s="759"/>
    </row>
    <row r="67" spans="1:12" s="703" customFormat="1" ht="22.5" customHeight="1">
      <c r="A67" s="1201" t="s">
        <v>2501</v>
      </c>
      <c r="B67" s="1201"/>
      <c r="C67" s="292">
        <v>2</v>
      </c>
      <c r="D67" s="1055" t="s">
        <v>1545</v>
      </c>
      <c r="E67" s="1098" t="s">
        <v>450</v>
      </c>
      <c r="F67" s="1098" t="s">
        <v>599</v>
      </c>
      <c r="G67" s="1098" t="s">
        <v>2783</v>
      </c>
      <c r="H67" s="1098" t="s">
        <v>2782</v>
      </c>
      <c r="I67" s="1098" t="s">
        <v>2781</v>
      </c>
      <c r="J67" s="1098" t="s">
        <v>2740</v>
      </c>
      <c r="K67" s="1098" t="s">
        <v>2782</v>
      </c>
      <c r="L67" s="1230" t="s">
        <v>2185</v>
      </c>
    </row>
    <row r="68" spans="1:12" s="703" customFormat="1" ht="22.5" customHeight="1">
      <c r="A68" s="1229" t="s">
        <v>3067</v>
      </c>
      <c r="B68" s="1229"/>
      <c r="C68" s="1275" t="s">
        <v>2777</v>
      </c>
      <c r="D68" s="1028"/>
      <c r="E68" s="1098" t="s">
        <v>2797</v>
      </c>
      <c r="F68" s="1098" t="s">
        <v>599</v>
      </c>
      <c r="G68" s="1098" t="s">
        <v>2783</v>
      </c>
      <c r="H68" s="1098" t="s">
        <v>2782</v>
      </c>
      <c r="I68" s="1098" t="s">
        <v>2781</v>
      </c>
      <c r="J68" s="1098" t="s">
        <v>2740</v>
      </c>
      <c r="K68" s="1098" t="s">
        <v>2782</v>
      </c>
      <c r="L68" s="1230" t="s">
        <v>2790</v>
      </c>
    </row>
    <row r="69" spans="1:12" s="703" customFormat="1" ht="22.5" customHeight="1">
      <c r="A69" s="1229" t="s">
        <v>3068</v>
      </c>
      <c r="B69" s="1229"/>
      <c r="C69" s="1275" t="s">
        <v>2777</v>
      </c>
      <c r="D69" s="1028"/>
      <c r="E69" s="1098" t="s">
        <v>2797</v>
      </c>
      <c r="F69" s="1098" t="s">
        <v>599</v>
      </c>
      <c r="G69" s="1098" t="s">
        <v>2783</v>
      </c>
      <c r="H69" s="1098" t="s">
        <v>2782</v>
      </c>
      <c r="I69" s="1098" t="s">
        <v>2781</v>
      </c>
      <c r="J69" s="1098" t="s">
        <v>2740</v>
      </c>
      <c r="K69" s="1098" t="s">
        <v>2782</v>
      </c>
      <c r="L69" s="1230" t="s">
        <v>432</v>
      </c>
    </row>
    <row r="70" spans="1:12" s="703" customFormat="1" ht="22.5" customHeight="1">
      <c r="A70" s="1229" t="s">
        <v>3069</v>
      </c>
      <c r="B70" s="1229"/>
      <c r="C70" s="1275" t="s">
        <v>2777</v>
      </c>
      <c r="D70" s="1028"/>
      <c r="E70" s="1098" t="s">
        <v>2797</v>
      </c>
      <c r="F70" s="1032" t="s">
        <v>599</v>
      </c>
      <c r="G70" s="1032" t="s">
        <v>2783</v>
      </c>
      <c r="H70" s="1032" t="s">
        <v>2782</v>
      </c>
      <c r="I70" s="1032" t="s">
        <v>2781</v>
      </c>
      <c r="J70" s="1032" t="s">
        <v>2740</v>
      </c>
      <c r="K70" s="1032" t="s">
        <v>2782</v>
      </c>
      <c r="L70" s="1230" t="s">
        <v>432</v>
      </c>
    </row>
    <row r="71" spans="1:12" s="703" customFormat="1" ht="22.5" customHeight="1">
      <c r="A71" s="1231" t="s">
        <v>3070</v>
      </c>
      <c r="B71" s="1231"/>
      <c r="C71" s="1284" t="s">
        <v>2777</v>
      </c>
      <c r="D71" s="1028"/>
      <c r="E71" s="1098" t="s">
        <v>2797</v>
      </c>
      <c r="F71" s="1032" t="s">
        <v>599</v>
      </c>
      <c r="G71" s="1032" t="s">
        <v>2783</v>
      </c>
      <c r="H71" s="1032" t="s">
        <v>2782</v>
      </c>
      <c r="I71" s="1032" t="s">
        <v>2781</v>
      </c>
      <c r="J71" s="1032" t="s">
        <v>2740</v>
      </c>
      <c r="K71" s="1032" t="s">
        <v>2782</v>
      </c>
      <c r="L71" s="1230" t="s">
        <v>2246</v>
      </c>
    </row>
    <row r="72" spans="1:12" s="703" customFormat="1" ht="22.5" customHeight="1">
      <c r="A72" s="1229" t="s">
        <v>1202</v>
      </c>
      <c r="B72" s="1229"/>
      <c r="C72" s="1275" t="s">
        <v>2777</v>
      </c>
      <c r="D72" s="1028"/>
      <c r="E72" s="1098" t="s">
        <v>2797</v>
      </c>
      <c r="F72" s="1098" t="s">
        <v>599</v>
      </c>
      <c r="G72" s="1098" t="s">
        <v>2783</v>
      </c>
      <c r="H72" s="1098" t="s">
        <v>2782</v>
      </c>
      <c r="I72" s="1098" t="s">
        <v>2781</v>
      </c>
      <c r="J72" s="1098" t="s">
        <v>2740</v>
      </c>
      <c r="K72" s="1098" t="s">
        <v>2782</v>
      </c>
      <c r="L72" s="1230" t="s">
        <v>2791</v>
      </c>
    </row>
    <row r="73" spans="1:12" s="703" customFormat="1" ht="22.5" customHeight="1">
      <c r="A73" s="1195" t="s">
        <v>2502</v>
      </c>
      <c r="B73" s="1195"/>
      <c r="C73" s="1533">
        <f>+C74+C75+C76+C77+C78+C79+C80</f>
        <v>1.5</v>
      </c>
      <c r="D73" s="1058">
        <v>0.6</v>
      </c>
      <c r="E73" s="1098" t="s">
        <v>2800</v>
      </c>
      <c r="F73" s="1098" t="s">
        <v>2803</v>
      </c>
      <c r="G73" s="1098" t="s">
        <v>2804</v>
      </c>
      <c r="H73" s="1098" t="s">
        <v>2800</v>
      </c>
      <c r="I73" s="1098" t="s">
        <v>2801</v>
      </c>
      <c r="J73" s="1098" t="s">
        <v>2802</v>
      </c>
      <c r="K73" s="1098" t="s">
        <v>2782</v>
      </c>
      <c r="L73" s="1250" t="s">
        <v>421</v>
      </c>
    </row>
    <row r="74" spans="1:12" s="703" customFormat="1" ht="22.5" customHeight="1">
      <c r="A74" s="1232" t="s">
        <v>1203</v>
      </c>
      <c r="B74" s="1232"/>
      <c r="C74" s="1269">
        <v>0.2</v>
      </c>
      <c r="D74" s="1028"/>
      <c r="E74" s="1052">
        <v>0</v>
      </c>
      <c r="F74" s="1061" t="s">
        <v>2777</v>
      </c>
      <c r="G74" s="1061" t="s">
        <v>3071</v>
      </c>
      <c r="H74" s="1061" t="s">
        <v>3072</v>
      </c>
      <c r="I74" s="1061" t="s">
        <v>3073</v>
      </c>
      <c r="J74" s="1061" t="s">
        <v>2740</v>
      </c>
      <c r="K74" s="1061" t="s">
        <v>2782</v>
      </c>
      <c r="L74" s="1230" t="s">
        <v>2246</v>
      </c>
    </row>
    <row r="75" spans="1:12" s="703" customFormat="1" ht="22.5" customHeight="1">
      <c r="A75" s="1232" t="s">
        <v>1204</v>
      </c>
      <c r="B75" s="1232"/>
      <c r="C75" s="1269">
        <v>0.2</v>
      </c>
      <c r="D75" s="1028"/>
      <c r="E75" s="1030">
        <v>0</v>
      </c>
      <c r="F75" s="1061" t="s">
        <v>2777</v>
      </c>
      <c r="G75" s="1061" t="s">
        <v>3071</v>
      </c>
      <c r="H75" s="1061" t="s">
        <v>3072</v>
      </c>
      <c r="I75" s="1061" t="s">
        <v>3073</v>
      </c>
      <c r="J75" s="1032" t="s">
        <v>2740</v>
      </c>
      <c r="K75" s="1032" t="s">
        <v>2782</v>
      </c>
      <c r="L75" s="1230" t="s">
        <v>2246</v>
      </c>
    </row>
    <row r="76" spans="1:12" s="703" customFormat="1" ht="22.5" customHeight="1">
      <c r="A76" s="1232" t="s">
        <v>1205</v>
      </c>
      <c r="B76" s="1232"/>
      <c r="C76" s="1269">
        <v>0.25</v>
      </c>
      <c r="D76" s="1028"/>
      <c r="E76" s="1055">
        <v>0.012</v>
      </c>
      <c r="F76" s="1032" t="s">
        <v>2809</v>
      </c>
      <c r="G76" s="1032" t="s">
        <v>2808</v>
      </c>
      <c r="H76" s="1032" t="s">
        <v>2807</v>
      </c>
      <c r="I76" s="1032" t="s">
        <v>2806</v>
      </c>
      <c r="J76" s="1032" t="s">
        <v>2781</v>
      </c>
      <c r="K76" s="1032" t="s">
        <v>2782</v>
      </c>
      <c r="L76" s="1230" t="s">
        <v>2793</v>
      </c>
    </row>
    <row r="77" spans="1:12" s="703" customFormat="1" ht="22.5" customHeight="1">
      <c r="A77" s="1232" t="s">
        <v>1206</v>
      </c>
      <c r="B77" s="1232"/>
      <c r="C77" s="1269">
        <v>0.25</v>
      </c>
      <c r="D77" s="1028"/>
      <c r="E77" s="1031">
        <v>0.01</v>
      </c>
      <c r="F77" s="1032" t="s">
        <v>2807</v>
      </c>
      <c r="G77" s="1032" t="s">
        <v>2806</v>
      </c>
      <c r="H77" s="1032" t="s">
        <v>2781</v>
      </c>
      <c r="I77" s="1032" t="s">
        <v>2805</v>
      </c>
      <c r="J77" s="1032" t="s">
        <v>2804</v>
      </c>
      <c r="K77" s="1032" t="s">
        <v>2782</v>
      </c>
      <c r="L77" s="1230" t="s">
        <v>2793</v>
      </c>
    </row>
    <row r="78" spans="1:12" s="703" customFormat="1" ht="22.5" customHeight="1">
      <c r="A78" s="1232" t="s">
        <v>1207</v>
      </c>
      <c r="B78" s="1232"/>
      <c r="C78" s="1269">
        <v>0.2</v>
      </c>
      <c r="D78" s="1028"/>
      <c r="E78" s="1031">
        <v>0</v>
      </c>
      <c r="F78" s="1032" t="s">
        <v>2777</v>
      </c>
      <c r="G78" s="1032" t="s">
        <v>3071</v>
      </c>
      <c r="H78" s="1032" t="s">
        <v>3072</v>
      </c>
      <c r="I78" s="1032" t="s">
        <v>3073</v>
      </c>
      <c r="J78" s="1032" t="s">
        <v>2740</v>
      </c>
      <c r="K78" s="1032" t="s">
        <v>2782</v>
      </c>
      <c r="L78" s="1230" t="s">
        <v>2793</v>
      </c>
    </row>
    <row r="79" spans="1:12" s="703" customFormat="1" ht="22.5" customHeight="1">
      <c r="A79" s="1232" t="s">
        <v>1208</v>
      </c>
      <c r="B79" s="1232"/>
      <c r="C79" s="1269">
        <v>0.2</v>
      </c>
      <c r="D79" s="1028"/>
      <c r="E79" s="1052">
        <v>0</v>
      </c>
      <c r="F79" s="1032" t="s">
        <v>2777</v>
      </c>
      <c r="G79" s="1032" t="s">
        <v>3071</v>
      </c>
      <c r="H79" s="1032" t="s">
        <v>3072</v>
      </c>
      <c r="I79" s="1032" t="s">
        <v>3073</v>
      </c>
      <c r="J79" s="1061" t="s">
        <v>2740</v>
      </c>
      <c r="K79" s="1061" t="s">
        <v>2782</v>
      </c>
      <c r="L79" s="1230" t="s">
        <v>2793</v>
      </c>
    </row>
    <row r="80" spans="1:12" s="703" customFormat="1" ht="22.5" customHeight="1">
      <c r="A80" s="1232" t="s">
        <v>3074</v>
      </c>
      <c r="B80" s="1232"/>
      <c r="C80" s="1269">
        <v>0.2</v>
      </c>
      <c r="D80" s="1028"/>
      <c r="E80" s="1052">
        <v>0</v>
      </c>
      <c r="F80" s="1032" t="s">
        <v>2777</v>
      </c>
      <c r="G80" s="1032" t="s">
        <v>3071</v>
      </c>
      <c r="H80" s="1032" t="s">
        <v>3072</v>
      </c>
      <c r="I80" s="1032" t="s">
        <v>3073</v>
      </c>
      <c r="J80" s="1061" t="s">
        <v>2740</v>
      </c>
      <c r="K80" s="1061" t="s">
        <v>2782</v>
      </c>
      <c r="L80" s="1230" t="s">
        <v>2246</v>
      </c>
    </row>
    <row r="81" spans="1:12" s="703" customFormat="1" ht="22.5" customHeight="1">
      <c r="A81" s="1197" t="s">
        <v>2503</v>
      </c>
      <c r="B81" s="1197"/>
      <c r="C81" s="1299">
        <v>2</v>
      </c>
      <c r="D81" s="1055" t="s">
        <v>1316</v>
      </c>
      <c r="E81" s="1030">
        <v>3</v>
      </c>
      <c r="F81" s="1032" t="s">
        <v>600</v>
      </c>
      <c r="G81" s="1032" t="s">
        <v>599</v>
      </c>
      <c r="H81" s="1032" t="s">
        <v>2783</v>
      </c>
      <c r="I81" s="1032" t="s">
        <v>2782</v>
      </c>
      <c r="J81" s="1032" t="s">
        <v>2781</v>
      </c>
      <c r="K81" s="1032" t="s">
        <v>2782</v>
      </c>
      <c r="L81" s="1230" t="s">
        <v>2547</v>
      </c>
    </row>
    <row r="82" spans="1:12" s="703" customFormat="1" ht="22.5" customHeight="1">
      <c r="A82" s="1233" t="s">
        <v>1210</v>
      </c>
      <c r="B82" s="1233"/>
      <c r="C82" s="1279">
        <v>0.75</v>
      </c>
      <c r="D82" s="1028"/>
      <c r="E82" s="1031" t="s">
        <v>1546</v>
      </c>
      <c r="F82" s="1032" t="s">
        <v>599</v>
      </c>
      <c r="G82" s="1032" t="s">
        <v>2783</v>
      </c>
      <c r="H82" s="1032" t="s">
        <v>2782</v>
      </c>
      <c r="I82" s="1032" t="s">
        <v>2781</v>
      </c>
      <c r="J82" s="1032" t="s">
        <v>2740</v>
      </c>
      <c r="K82" s="1032" t="s">
        <v>2782</v>
      </c>
      <c r="L82" s="1230" t="s">
        <v>2794</v>
      </c>
    </row>
    <row r="83" spans="1:12" s="703" customFormat="1" ht="22.5" customHeight="1">
      <c r="A83" s="1233" t="s">
        <v>1211</v>
      </c>
      <c r="B83" s="1233"/>
      <c r="C83" s="1279">
        <v>0.75</v>
      </c>
      <c r="D83" s="1028"/>
      <c r="E83" s="1031" t="s">
        <v>1546</v>
      </c>
      <c r="F83" s="1032" t="s">
        <v>599</v>
      </c>
      <c r="G83" s="1032" t="s">
        <v>2783</v>
      </c>
      <c r="H83" s="1032" t="s">
        <v>2782</v>
      </c>
      <c r="I83" s="1032" t="s">
        <v>2781</v>
      </c>
      <c r="J83" s="1032" t="s">
        <v>2740</v>
      </c>
      <c r="K83" s="1032" t="s">
        <v>2782</v>
      </c>
      <c r="L83" s="1230" t="s">
        <v>117</v>
      </c>
    </row>
    <row r="84" spans="1:12" s="703" customFormat="1" ht="22.5" customHeight="1">
      <c r="A84" s="1232" t="s">
        <v>1212</v>
      </c>
      <c r="B84" s="1232"/>
      <c r="C84" s="1281">
        <v>0.5</v>
      </c>
      <c r="D84" s="1028"/>
      <c r="E84" s="1031" t="s">
        <v>1546</v>
      </c>
      <c r="F84" s="1032" t="s">
        <v>599</v>
      </c>
      <c r="G84" s="1032" t="s">
        <v>2783</v>
      </c>
      <c r="H84" s="1032" t="s">
        <v>2782</v>
      </c>
      <c r="I84" s="1032" t="s">
        <v>2781</v>
      </c>
      <c r="J84" s="1032" t="s">
        <v>2740</v>
      </c>
      <c r="K84" s="1032" t="s">
        <v>2782</v>
      </c>
      <c r="L84" s="1230" t="s">
        <v>1275</v>
      </c>
    </row>
    <row r="85" spans="1:12" s="703" customFormat="1" ht="22.5" customHeight="1">
      <c r="A85" s="291" t="s">
        <v>2504</v>
      </c>
      <c r="B85" s="291"/>
      <c r="C85" s="292">
        <v>2</v>
      </c>
      <c r="D85" s="1063">
        <f>3/179*1000</f>
        <v>16.75977653631285</v>
      </c>
      <c r="E85" s="1039">
        <v>9</v>
      </c>
      <c r="F85" s="1032" t="s">
        <v>2810</v>
      </c>
      <c r="G85" s="1032" t="s">
        <v>2816</v>
      </c>
      <c r="H85" s="1032" t="s">
        <v>2815</v>
      </c>
      <c r="I85" s="1032" t="s">
        <v>2814</v>
      </c>
      <c r="J85" s="1032" t="s">
        <v>2813</v>
      </c>
      <c r="K85" s="1032" t="s">
        <v>2782</v>
      </c>
      <c r="L85" s="1230" t="s">
        <v>2332</v>
      </c>
    </row>
    <row r="86" spans="1:12" s="703" customFormat="1" ht="22.5" customHeight="1">
      <c r="A86" s="1201" t="s">
        <v>2505</v>
      </c>
      <c r="B86" s="1201"/>
      <c r="C86" s="292">
        <v>2</v>
      </c>
      <c r="D86" s="1030"/>
      <c r="E86" s="1031" t="s">
        <v>2822</v>
      </c>
      <c r="F86" s="1032" t="s">
        <v>2826</v>
      </c>
      <c r="G86" s="1032" t="s">
        <v>2823</v>
      </c>
      <c r="H86" s="1032" t="s">
        <v>2814</v>
      </c>
      <c r="I86" s="1032" t="s">
        <v>2811</v>
      </c>
      <c r="J86" s="1032" t="s">
        <v>599</v>
      </c>
      <c r="K86" s="1032" t="s">
        <v>2782</v>
      </c>
      <c r="L86" s="1230" t="s">
        <v>2547</v>
      </c>
    </row>
    <row r="87" spans="1:12" s="703" customFormat="1" ht="22.5" customHeight="1">
      <c r="A87" s="244" t="s">
        <v>1292</v>
      </c>
      <c r="B87" s="244"/>
      <c r="C87" s="279"/>
      <c r="D87" s="1030"/>
      <c r="E87" s="1031"/>
      <c r="F87" s="1032"/>
      <c r="G87" s="1032"/>
      <c r="H87" s="1032"/>
      <c r="I87" s="1032"/>
      <c r="J87" s="1032"/>
      <c r="K87" s="1032"/>
      <c r="L87" s="1230"/>
    </row>
    <row r="88" spans="1:12" s="703" customFormat="1" ht="22.5" customHeight="1">
      <c r="A88" s="1232" t="s">
        <v>1213</v>
      </c>
      <c r="B88" s="1232"/>
      <c r="C88" s="1281">
        <v>2</v>
      </c>
      <c r="D88" s="1028"/>
      <c r="E88" s="1030" t="s">
        <v>1540</v>
      </c>
      <c r="F88" s="1032" t="s">
        <v>599</v>
      </c>
      <c r="G88" s="1032" t="s">
        <v>2783</v>
      </c>
      <c r="H88" s="1032" t="s">
        <v>2782</v>
      </c>
      <c r="I88" s="1032" t="s">
        <v>2781</v>
      </c>
      <c r="J88" s="1032" t="s">
        <v>2740</v>
      </c>
      <c r="K88" s="1032" t="s">
        <v>2782</v>
      </c>
      <c r="L88" s="1230" t="s">
        <v>118</v>
      </c>
    </row>
    <row r="89" spans="1:12" s="703" customFormat="1" ht="22.5" customHeight="1">
      <c r="A89" s="1232" t="s">
        <v>2765</v>
      </c>
      <c r="B89" s="1232"/>
      <c r="C89" s="1281"/>
      <c r="D89" s="1028"/>
      <c r="E89" s="1030"/>
      <c r="F89" s="1032"/>
      <c r="G89" s="1032"/>
      <c r="H89" s="1032"/>
      <c r="I89" s="1032"/>
      <c r="J89" s="1032"/>
      <c r="K89" s="1032"/>
      <c r="L89" s="1230" t="s">
        <v>2233</v>
      </c>
    </row>
    <row r="90" spans="1:12" s="703" customFormat="1" ht="22.5" customHeight="1">
      <c r="A90" s="291" t="s">
        <v>2506</v>
      </c>
      <c r="B90" s="291"/>
      <c r="C90" s="292">
        <v>2</v>
      </c>
      <c r="D90" s="1039">
        <v>23</v>
      </c>
      <c r="E90" s="1039">
        <v>20</v>
      </c>
      <c r="F90" s="1032" t="s">
        <v>2824</v>
      </c>
      <c r="G90" s="1032" t="s">
        <v>2825</v>
      </c>
      <c r="H90" s="1032" t="s">
        <v>2826</v>
      </c>
      <c r="I90" s="1032" t="s">
        <v>2816</v>
      </c>
      <c r="J90" s="1032" t="s">
        <v>2823</v>
      </c>
      <c r="K90" s="1032" t="s">
        <v>2782</v>
      </c>
      <c r="L90" s="1230" t="s">
        <v>2332</v>
      </c>
    </row>
    <row r="91" spans="1:12" s="703" customFormat="1" ht="22.5" customHeight="1">
      <c r="A91" s="1201" t="s">
        <v>2507</v>
      </c>
      <c r="B91" s="1201"/>
      <c r="C91" s="292">
        <v>2</v>
      </c>
      <c r="D91" s="1057"/>
      <c r="E91" s="1098" t="s">
        <v>3195</v>
      </c>
      <c r="F91" s="1098" t="s">
        <v>2812</v>
      </c>
      <c r="G91" s="1098" t="s">
        <v>3192</v>
      </c>
      <c r="H91" s="1098" t="s">
        <v>600</v>
      </c>
      <c r="I91" s="1098" t="s">
        <v>599</v>
      </c>
      <c r="J91" s="1098" t="s">
        <v>2783</v>
      </c>
      <c r="K91" s="1098" t="s">
        <v>2782</v>
      </c>
      <c r="L91" s="1230" t="s">
        <v>442</v>
      </c>
    </row>
    <row r="92" spans="1:12" s="703" customFormat="1" ht="22.5" customHeight="1">
      <c r="A92" s="291" t="s">
        <v>1293</v>
      </c>
      <c r="B92" s="291"/>
      <c r="C92" s="292"/>
      <c r="D92" s="1057"/>
      <c r="E92" s="1098"/>
      <c r="F92" s="1098"/>
      <c r="G92" s="1098"/>
      <c r="H92" s="1098"/>
      <c r="I92" s="1098"/>
      <c r="J92" s="1098"/>
      <c r="K92" s="1098"/>
      <c r="L92" s="1230"/>
    </row>
    <row r="93" spans="1:12" s="703" customFormat="1" ht="22.5" customHeight="1">
      <c r="A93" s="1233" t="s">
        <v>1214</v>
      </c>
      <c r="B93" s="1233"/>
      <c r="C93" s="1279">
        <v>2</v>
      </c>
      <c r="D93" s="1028"/>
      <c r="E93" s="1265">
        <v>2</v>
      </c>
      <c r="F93" s="1065" t="s">
        <v>599</v>
      </c>
      <c r="G93" s="1065" t="s">
        <v>2783</v>
      </c>
      <c r="H93" s="1065" t="s">
        <v>2782</v>
      </c>
      <c r="I93" s="1065" t="s">
        <v>2781</v>
      </c>
      <c r="J93" s="1065" t="s">
        <v>2740</v>
      </c>
      <c r="K93" s="1065" t="s">
        <v>2782</v>
      </c>
      <c r="L93" s="1230" t="s">
        <v>385</v>
      </c>
    </row>
    <row r="94" spans="1:12" s="703" customFormat="1" ht="22.5" customHeight="1">
      <c r="A94" s="1201" t="s">
        <v>2510</v>
      </c>
      <c r="B94" s="1201"/>
      <c r="C94" s="292">
        <v>2</v>
      </c>
      <c r="D94" s="1067">
        <v>0.64</v>
      </c>
      <c r="E94" s="1032" t="s">
        <v>2800</v>
      </c>
      <c r="F94" s="1032" t="s">
        <v>2803</v>
      </c>
      <c r="G94" s="1032" t="s">
        <v>2804</v>
      </c>
      <c r="H94" s="1032" t="s">
        <v>2800</v>
      </c>
      <c r="I94" s="1032" t="s">
        <v>2801</v>
      </c>
      <c r="J94" s="1032" t="s">
        <v>2802</v>
      </c>
      <c r="K94" s="1032" t="s">
        <v>2782</v>
      </c>
      <c r="L94" s="1240" t="s">
        <v>2547</v>
      </c>
    </row>
    <row r="95" spans="1:12" s="703" customFormat="1" ht="22.5" customHeight="1">
      <c r="A95" s="291" t="s">
        <v>1351</v>
      </c>
      <c r="B95" s="291"/>
      <c r="C95" s="292"/>
      <c r="D95" s="1067"/>
      <c r="E95" s="1032"/>
      <c r="F95" s="1032"/>
      <c r="G95" s="1032"/>
      <c r="H95" s="1032"/>
      <c r="I95" s="1032"/>
      <c r="J95" s="1032"/>
      <c r="K95" s="1032"/>
      <c r="L95" s="1240"/>
    </row>
    <row r="96" spans="1:12" s="703" customFormat="1" ht="22.5" customHeight="1">
      <c r="A96" s="1232" t="s">
        <v>1230</v>
      </c>
      <c r="B96" s="1232"/>
      <c r="C96" s="1281">
        <v>0.5</v>
      </c>
      <c r="D96" s="1028"/>
      <c r="E96" s="1061" t="s">
        <v>2815</v>
      </c>
      <c r="F96" s="1061" t="s">
        <v>2828</v>
      </c>
      <c r="G96" s="1061" t="s">
        <v>2826</v>
      </c>
      <c r="H96" s="1061" t="s">
        <v>2815</v>
      </c>
      <c r="I96" s="1061" t="s">
        <v>2827</v>
      </c>
      <c r="J96" s="1061" t="s">
        <v>600</v>
      </c>
      <c r="K96" s="1061" t="s">
        <v>2782</v>
      </c>
      <c r="L96" s="1240" t="s">
        <v>121</v>
      </c>
    </row>
    <row r="97" spans="1:12" s="703" customFormat="1" ht="22.5" customHeight="1">
      <c r="A97" s="1232" t="s">
        <v>1228</v>
      </c>
      <c r="B97" s="1232"/>
      <c r="C97" s="1281"/>
      <c r="D97" s="1028"/>
      <c r="E97" s="1241"/>
      <c r="F97" s="1242"/>
      <c r="G97" s="1242"/>
      <c r="H97" s="1242"/>
      <c r="I97" s="1242"/>
      <c r="J97" s="1242"/>
      <c r="K97" s="1242"/>
      <c r="L97" s="1240"/>
    </row>
    <row r="98" spans="1:12" s="703" customFormat="1" ht="22.5" customHeight="1">
      <c r="A98" s="1232" t="s">
        <v>1231</v>
      </c>
      <c r="B98" s="1232"/>
      <c r="C98" s="1281">
        <v>0.5</v>
      </c>
      <c r="D98" s="1028"/>
      <c r="E98" s="1054" t="s">
        <v>2846</v>
      </c>
      <c r="F98" s="1061" t="s">
        <v>2781</v>
      </c>
      <c r="G98" s="1061" t="s">
        <v>2849</v>
      </c>
      <c r="H98" s="1061" t="s">
        <v>2805</v>
      </c>
      <c r="I98" s="1061" t="s">
        <v>2803</v>
      </c>
      <c r="J98" s="1061" t="s">
        <v>2804</v>
      </c>
      <c r="K98" s="1061" t="s">
        <v>2782</v>
      </c>
      <c r="L98" s="1240" t="s">
        <v>123</v>
      </c>
    </row>
    <row r="99" spans="1:12" s="703" customFormat="1" ht="22.5" customHeight="1">
      <c r="A99" s="1232" t="s">
        <v>1232</v>
      </c>
      <c r="B99" s="1232"/>
      <c r="C99" s="1281">
        <v>0.5</v>
      </c>
      <c r="D99" s="1028"/>
      <c r="E99" s="1054" t="s">
        <v>2850</v>
      </c>
      <c r="F99" s="1061" t="s">
        <v>2803</v>
      </c>
      <c r="G99" s="1061" t="s">
        <v>2804</v>
      </c>
      <c r="H99" s="1061" t="s">
        <v>2800</v>
      </c>
      <c r="I99" s="1061" t="s">
        <v>2801</v>
      </c>
      <c r="J99" s="1061" t="s">
        <v>2802</v>
      </c>
      <c r="K99" s="1061" t="s">
        <v>2782</v>
      </c>
      <c r="L99" s="1240" t="s">
        <v>123</v>
      </c>
    </row>
    <row r="100" spans="1:12" s="703" customFormat="1" ht="22.5" customHeight="1">
      <c r="A100" s="1243" t="s">
        <v>1233</v>
      </c>
      <c r="B100" s="1243"/>
      <c r="C100" s="1280">
        <v>0.5</v>
      </c>
      <c r="D100" s="1028"/>
      <c r="E100" s="1032" t="s">
        <v>3128</v>
      </c>
      <c r="F100" s="1032" t="s">
        <v>2855</v>
      </c>
      <c r="G100" s="1032" t="s">
        <v>2856</v>
      </c>
      <c r="H100" s="1032" t="s">
        <v>3128</v>
      </c>
      <c r="I100" s="1032" t="s">
        <v>2853</v>
      </c>
      <c r="J100" s="1032" t="s">
        <v>2854</v>
      </c>
      <c r="K100" s="1032" t="s">
        <v>2782</v>
      </c>
      <c r="L100" s="1240" t="s">
        <v>124</v>
      </c>
    </row>
    <row r="101" spans="1:12" s="703" customFormat="1" ht="21" customHeight="1">
      <c r="A101" s="1201" t="s">
        <v>2511</v>
      </c>
      <c r="B101" s="1201"/>
      <c r="C101" s="292">
        <v>2</v>
      </c>
      <c r="D101" s="1055">
        <v>0.0109</v>
      </c>
      <c r="E101" s="1030">
        <v>1</v>
      </c>
      <c r="F101" s="1032" t="s">
        <v>2806</v>
      </c>
      <c r="G101" s="1032" t="s">
        <v>2859</v>
      </c>
      <c r="H101" s="1032" t="s">
        <v>2781</v>
      </c>
      <c r="I101" s="1032" t="s">
        <v>2849</v>
      </c>
      <c r="J101" s="1032" t="s">
        <v>2805</v>
      </c>
      <c r="K101" s="1032" t="s">
        <v>2782</v>
      </c>
      <c r="L101" s="1240" t="s">
        <v>2547</v>
      </c>
    </row>
    <row r="102" spans="1:12" s="703" customFormat="1" ht="22.5" customHeight="1">
      <c r="A102" s="1233" t="s">
        <v>1234</v>
      </c>
      <c r="B102" s="1233"/>
      <c r="C102" s="1279">
        <v>1</v>
      </c>
      <c r="D102" s="1028"/>
      <c r="E102" s="1065" t="s">
        <v>2795</v>
      </c>
      <c r="F102" s="1065" t="s">
        <v>2863</v>
      </c>
      <c r="G102" s="1065" t="s">
        <v>2862</v>
      </c>
      <c r="H102" s="1065" t="s">
        <v>2795</v>
      </c>
      <c r="I102" s="1065" t="s">
        <v>2860</v>
      </c>
      <c r="J102" s="1065" t="s">
        <v>2861</v>
      </c>
      <c r="K102" s="1065" t="s">
        <v>2782</v>
      </c>
      <c r="L102" s="1240" t="s">
        <v>125</v>
      </c>
    </row>
    <row r="103" spans="1:12" s="703" customFormat="1" ht="22.5" customHeight="1">
      <c r="A103" s="1233" t="s">
        <v>1380</v>
      </c>
      <c r="B103" s="1233"/>
      <c r="C103" s="1279"/>
      <c r="D103" s="1028"/>
      <c r="E103" s="1070"/>
      <c r="F103" s="1065"/>
      <c r="G103" s="1065"/>
      <c r="H103" s="1065"/>
      <c r="I103" s="1065"/>
      <c r="J103" s="1065"/>
      <c r="K103" s="1065"/>
      <c r="L103" s="1240"/>
    </row>
    <row r="104" spans="1:12" s="703" customFormat="1" ht="22.5" customHeight="1">
      <c r="A104" s="1233" t="s">
        <v>1235</v>
      </c>
      <c r="B104" s="1233"/>
      <c r="C104" s="1279">
        <v>1</v>
      </c>
      <c r="D104" s="1028"/>
      <c r="E104" s="1065" t="s">
        <v>3130</v>
      </c>
      <c r="F104" s="1065" t="s">
        <v>3129</v>
      </c>
      <c r="G104" s="1065" t="s">
        <v>328</v>
      </c>
      <c r="H104" s="1065" t="s">
        <v>3130</v>
      </c>
      <c r="I104" s="1065" t="s">
        <v>2795</v>
      </c>
      <c r="J104" s="1065" t="s">
        <v>1040</v>
      </c>
      <c r="K104" s="1065" t="s">
        <v>2782</v>
      </c>
      <c r="L104" s="1240" t="s">
        <v>2187</v>
      </c>
    </row>
    <row r="105" spans="1:12" s="703" customFormat="1" ht="22.5" customHeight="1">
      <c r="A105" s="1233" t="s">
        <v>2250</v>
      </c>
      <c r="B105" s="1233"/>
      <c r="C105" s="1279"/>
      <c r="D105" s="1028"/>
      <c r="E105" s="1070"/>
      <c r="F105" s="1065"/>
      <c r="G105" s="1065"/>
      <c r="H105" s="1065"/>
      <c r="I105" s="1065"/>
      <c r="J105" s="1065"/>
      <c r="K105" s="1065"/>
      <c r="L105" s="1240"/>
    </row>
    <row r="106" spans="1:12" s="703" customFormat="1" ht="22.5" customHeight="1">
      <c r="A106" s="1233"/>
      <c r="B106" s="1233"/>
      <c r="C106" s="1279"/>
      <c r="D106" s="1028"/>
      <c r="E106" s="1070"/>
      <c r="F106" s="1065"/>
      <c r="G106" s="1065"/>
      <c r="H106" s="1065"/>
      <c r="I106" s="1065"/>
      <c r="J106" s="1065"/>
      <c r="K106" s="1065"/>
      <c r="L106" s="1240"/>
    </row>
    <row r="107" spans="1:12" s="703" customFormat="1" ht="22.5" customHeight="1">
      <c r="A107" s="1208" t="s">
        <v>2512</v>
      </c>
      <c r="B107" s="1208"/>
      <c r="C107" s="279">
        <v>1</v>
      </c>
      <c r="D107" s="1030">
        <v>100</v>
      </c>
      <c r="E107" s="1032" t="s">
        <v>1032</v>
      </c>
      <c r="F107" s="1032" t="s">
        <v>3130</v>
      </c>
      <c r="G107" s="1032" t="s">
        <v>2795</v>
      </c>
      <c r="H107" s="1032" t="s">
        <v>1040</v>
      </c>
      <c r="I107" s="1032" t="s">
        <v>325</v>
      </c>
      <c r="J107" s="1032" t="s">
        <v>1032</v>
      </c>
      <c r="K107" s="1032" t="s">
        <v>2782</v>
      </c>
      <c r="L107" s="1230" t="s">
        <v>2547</v>
      </c>
    </row>
    <row r="108" spans="1:12" s="703" customFormat="1" ht="22.5" customHeight="1">
      <c r="A108" s="1243" t="s">
        <v>1236</v>
      </c>
      <c r="B108" s="1243"/>
      <c r="C108" s="1280">
        <v>0.5</v>
      </c>
      <c r="D108" s="1028"/>
      <c r="E108" s="1030">
        <v>100</v>
      </c>
      <c r="F108" s="1032" t="s">
        <v>3130</v>
      </c>
      <c r="G108" s="1032" t="s">
        <v>2795</v>
      </c>
      <c r="H108" s="1032" t="s">
        <v>1040</v>
      </c>
      <c r="I108" s="1032" t="s">
        <v>325</v>
      </c>
      <c r="J108" s="1032" t="s">
        <v>1032</v>
      </c>
      <c r="K108" s="1032" t="s">
        <v>2782</v>
      </c>
      <c r="L108" s="1230" t="s">
        <v>126</v>
      </c>
    </row>
    <row r="109" spans="1:12" s="703" customFormat="1" ht="22.5" customHeight="1">
      <c r="A109" s="1243" t="s">
        <v>1237</v>
      </c>
      <c r="B109" s="1243"/>
      <c r="C109" s="1280">
        <v>0.25</v>
      </c>
      <c r="D109" s="1028"/>
      <c r="E109" s="1030" t="s">
        <v>2252</v>
      </c>
      <c r="F109" s="1032" t="s">
        <v>2783</v>
      </c>
      <c r="G109" s="1032" t="s">
        <v>3148</v>
      </c>
      <c r="H109" s="1032" t="s">
        <v>2782</v>
      </c>
      <c r="I109" s="1032" t="s">
        <v>3147</v>
      </c>
      <c r="J109" s="1032" t="s">
        <v>2781</v>
      </c>
      <c r="K109" s="1032" t="s">
        <v>2782</v>
      </c>
      <c r="L109" s="1230" t="s">
        <v>2253</v>
      </c>
    </row>
    <row r="110" spans="1:12" s="703" customFormat="1" ht="22.5" customHeight="1">
      <c r="A110" s="1243" t="s">
        <v>1238</v>
      </c>
      <c r="B110" s="1243"/>
      <c r="C110" s="1280">
        <v>0.25</v>
      </c>
      <c r="D110" s="1028"/>
      <c r="E110" s="1030" t="s">
        <v>2866</v>
      </c>
      <c r="F110" s="1030">
        <v>80</v>
      </c>
      <c r="G110" s="1030">
        <v>85</v>
      </c>
      <c r="H110" s="1030">
        <v>90</v>
      </c>
      <c r="I110" s="1030">
        <v>95</v>
      </c>
      <c r="J110" s="1030">
        <v>100</v>
      </c>
      <c r="K110" s="1032" t="s">
        <v>2782</v>
      </c>
      <c r="L110" s="1230" t="s">
        <v>1042</v>
      </c>
    </row>
    <row r="111" spans="1:12" s="703" customFormat="1" ht="22.5" customHeight="1">
      <c r="A111" s="365" t="s">
        <v>2514</v>
      </c>
      <c r="B111" s="365"/>
      <c r="C111" s="368" t="s">
        <v>3147</v>
      </c>
      <c r="D111" s="1099" t="s">
        <v>3151</v>
      </c>
      <c r="E111" s="1054" t="s">
        <v>3150</v>
      </c>
      <c r="F111" s="1061" t="s">
        <v>2827</v>
      </c>
      <c r="G111" s="1061" t="s">
        <v>2813</v>
      </c>
      <c r="H111" s="1061" t="s">
        <v>2811</v>
      </c>
      <c r="I111" s="1061" t="s">
        <v>2812</v>
      </c>
      <c r="J111" s="1061" t="s">
        <v>3192</v>
      </c>
      <c r="K111" s="1061" t="s">
        <v>2782</v>
      </c>
      <c r="L111" s="1062" t="s">
        <v>2335</v>
      </c>
    </row>
    <row r="112" spans="1:12" s="703" customFormat="1" ht="22.5" customHeight="1">
      <c r="A112" s="1175" t="s">
        <v>2515</v>
      </c>
      <c r="B112" s="1175"/>
      <c r="C112" s="1282">
        <v>1</v>
      </c>
      <c r="D112" s="1100"/>
      <c r="E112" s="1294">
        <v>1</v>
      </c>
      <c r="F112" s="1394"/>
      <c r="G112" s="1394"/>
      <c r="H112" s="1394"/>
      <c r="I112" s="1394"/>
      <c r="J112" s="1394"/>
      <c r="K112" s="1394" t="s">
        <v>2782</v>
      </c>
      <c r="L112" s="1395" t="s">
        <v>1042</v>
      </c>
    </row>
    <row r="113" spans="1:12" s="197" customFormat="1" ht="23.25" customHeight="1">
      <c r="A113" s="267" t="s">
        <v>1618</v>
      </c>
      <c r="B113" s="1081"/>
      <c r="C113" s="1300">
        <f>+C115+C116+C118+C119+C121+C122+C124+C125+C128+C130+C133+C135+C136+C137+C138+C139+C140+C142+C143+C144+C145+C147+C148</f>
        <v>30</v>
      </c>
      <c r="D113" s="1397"/>
      <c r="E113" s="1397"/>
      <c r="F113" s="1392"/>
      <c r="G113" s="1392"/>
      <c r="H113" s="1392"/>
      <c r="I113" s="1392"/>
      <c r="J113" s="1392"/>
      <c r="K113" s="1392"/>
      <c r="L113" s="1427"/>
    </row>
    <row r="114" spans="1:12" s="703" customFormat="1" ht="22.5" customHeight="1">
      <c r="A114" s="273" t="s">
        <v>894</v>
      </c>
      <c r="B114" s="273"/>
      <c r="C114" s="1285">
        <v>3.5</v>
      </c>
      <c r="D114" s="1307">
        <v>2.39</v>
      </c>
      <c r="E114" s="1307">
        <v>3</v>
      </c>
      <c r="F114" s="1098" t="s">
        <v>3187</v>
      </c>
      <c r="G114" s="1098" t="s">
        <v>3188</v>
      </c>
      <c r="H114" s="1098" t="s">
        <v>3189</v>
      </c>
      <c r="I114" s="1098" t="s">
        <v>3186</v>
      </c>
      <c r="J114" s="1098" t="s">
        <v>2783</v>
      </c>
      <c r="K114" s="1098">
        <v>3</v>
      </c>
      <c r="L114" s="1303" t="s">
        <v>1782</v>
      </c>
    </row>
    <row r="115" spans="1:12" s="703" customFormat="1" ht="22.5" customHeight="1">
      <c r="A115" s="1359" t="s">
        <v>629</v>
      </c>
      <c r="B115" s="1319"/>
      <c r="C115" s="1320">
        <v>2</v>
      </c>
      <c r="D115" s="1307">
        <v>1</v>
      </c>
      <c r="E115" s="1307">
        <v>5</v>
      </c>
      <c r="F115" s="1098" t="s">
        <v>2781</v>
      </c>
      <c r="G115" s="1098" t="s">
        <v>2782</v>
      </c>
      <c r="H115" s="1098" t="s">
        <v>2783</v>
      </c>
      <c r="I115" s="1098" t="s">
        <v>599</v>
      </c>
      <c r="J115" s="1098" t="s">
        <v>600</v>
      </c>
      <c r="K115" s="1098" t="s">
        <v>2783</v>
      </c>
      <c r="L115" s="1303" t="s">
        <v>385</v>
      </c>
    </row>
    <row r="116" spans="1:12" s="703" customFormat="1" ht="22.5" customHeight="1">
      <c r="A116" s="1359" t="s">
        <v>602</v>
      </c>
      <c r="B116" s="1319"/>
      <c r="C116" s="1320">
        <v>1.5</v>
      </c>
      <c r="D116" s="1307"/>
      <c r="E116" s="1307">
        <v>5</v>
      </c>
      <c r="F116" s="1098" t="s">
        <v>2781</v>
      </c>
      <c r="G116" s="1098" t="s">
        <v>2782</v>
      </c>
      <c r="H116" s="1098" t="s">
        <v>2783</v>
      </c>
      <c r="I116" s="1098" t="s">
        <v>599</v>
      </c>
      <c r="J116" s="1098" t="s">
        <v>600</v>
      </c>
      <c r="K116" s="1098" t="s">
        <v>2783</v>
      </c>
      <c r="L116" s="1303" t="s">
        <v>645</v>
      </c>
    </row>
    <row r="117" spans="1:12" s="703" customFormat="1" ht="22.5" customHeight="1">
      <c r="A117" s="1317" t="s">
        <v>603</v>
      </c>
      <c r="B117" s="273"/>
      <c r="C117" s="1285"/>
      <c r="D117" s="1307"/>
      <c r="E117" s="1307"/>
      <c r="F117" s="1098"/>
      <c r="G117" s="1098"/>
      <c r="H117" s="1098"/>
      <c r="I117" s="1098"/>
      <c r="J117" s="1098"/>
      <c r="K117" s="1098"/>
      <c r="L117" s="1442" t="s">
        <v>646</v>
      </c>
    </row>
    <row r="118" spans="1:12" s="703" customFormat="1" ht="22.5" customHeight="1">
      <c r="A118" s="364" t="s">
        <v>895</v>
      </c>
      <c r="B118" s="364"/>
      <c r="C118" s="1278">
        <v>3</v>
      </c>
      <c r="D118" s="1307" t="s">
        <v>1627</v>
      </c>
      <c r="E118" s="1307">
        <v>100</v>
      </c>
      <c r="F118" s="1098" t="s">
        <v>3128</v>
      </c>
      <c r="G118" s="1098" t="s">
        <v>3129</v>
      </c>
      <c r="H118" s="1098" t="s">
        <v>3130</v>
      </c>
      <c r="I118" s="1098" t="s">
        <v>1040</v>
      </c>
      <c r="J118" s="1098" t="s">
        <v>1032</v>
      </c>
      <c r="K118" s="1098" t="s">
        <v>2783</v>
      </c>
      <c r="L118" s="1303" t="s">
        <v>3124</v>
      </c>
    </row>
    <row r="119" spans="1:12" s="703" customFormat="1" ht="22.5" customHeight="1">
      <c r="A119" s="364" t="s">
        <v>1225</v>
      </c>
      <c r="B119" s="364"/>
      <c r="C119" s="1278">
        <v>1.5</v>
      </c>
      <c r="D119" s="1099"/>
      <c r="E119" s="1054">
        <v>1</v>
      </c>
      <c r="F119" s="1061" t="s">
        <v>1005</v>
      </c>
      <c r="G119" s="1061"/>
      <c r="H119" s="1061"/>
      <c r="I119" s="1061"/>
      <c r="J119" s="1061" t="s">
        <v>1004</v>
      </c>
      <c r="K119" s="1061" t="s">
        <v>2783</v>
      </c>
      <c r="L119" s="1062" t="s">
        <v>593</v>
      </c>
    </row>
    <row r="120" spans="1:12" s="703" customFormat="1" ht="22.5" customHeight="1">
      <c r="A120" s="364" t="s">
        <v>73</v>
      </c>
      <c r="B120" s="364"/>
      <c r="C120" s="1278"/>
      <c r="D120" s="1099"/>
      <c r="E120" s="1054"/>
      <c r="F120" s="1061"/>
      <c r="G120" s="1061"/>
      <c r="H120" s="1061"/>
      <c r="I120" s="1061"/>
      <c r="J120" s="1061"/>
      <c r="K120" s="1061"/>
      <c r="L120" s="1062"/>
    </row>
    <row r="121" spans="1:12" s="703" customFormat="1" ht="22.5" customHeight="1">
      <c r="A121" s="1224" t="s">
        <v>1218</v>
      </c>
      <c r="B121" s="1224"/>
      <c r="C121" s="1276">
        <v>1.5</v>
      </c>
      <c r="D121" s="1028"/>
      <c r="E121" s="1307">
        <v>65</v>
      </c>
      <c r="F121" s="1098" t="s">
        <v>2828</v>
      </c>
      <c r="G121" s="1098" t="s">
        <v>2836</v>
      </c>
      <c r="H121" s="1098" t="s">
        <v>2841</v>
      </c>
      <c r="I121" s="1098" t="s">
        <v>2842</v>
      </c>
      <c r="J121" s="1098" t="s">
        <v>2796</v>
      </c>
      <c r="K121" s="1098" t="s">
        <v>2783</v>
      </c>
      <c r="L121" s="1303" t="s">
        <v>439</v>
      </c>
    </row>
    <row r="122" spans="1:12" s="703" customFormat="1" ht="22.5" customHeight="1">
      <c r="A122" s="1238" t="s">
        <v>1219</v>
      </c>
      <c r="B122" s="1238"/>
      <c r="C122" s="1286">
        <v>0.5</v>
      </c>
      <c r="D122" s="1028"/>
      <c r="E122" s="1307">
        <v>80</v>
      </c>
      <c r="F122" s="1098" t="s">
        <v>2796</v>
      </c>
      <c r="G122" s="1098" t="s">
        <v>3129</v>
      </c>
      <c r="H122" s="1098" t="s">
        <v>328</v>
      </c>
      <c r="I122" s="1098" t="s">
        <v>3130</v>
      </c>
      <c r="J122" s="1098" t="s">
        <v>2795</v>
      </c>
      <c r="K122" s="1098" t="s">
        <v>2783</v>
      </c>
      <c r="L122" s="1303" t="s">
        <v>439</v>
      </c>
    </row>
    <row r="123" spans="1:12" s="703" customFormat="1" ht="22.5" customHeight="1">
      <c r="A123" s="1238" t="s">
        <v>1215</v>
      </c>
      <c r="B123" s="1238"/>
      <c r="C123" s="1286"/>
      <c r="D123" s="1028"/>
      <c r="E123" s="1307"/>
      <c r="F123" s="1098"/>
      <c r="G123" s="1098"/>
      <c r="H123" s="1098"/>
      <c r="I123" s="1098"/>
      <c r="J123" s="1098"/>
      <c r="K123" s="1098"/>
      <c r="L123" s="1303"/>
    </row>
    <row r="124" spans="1:12" s="703" customFormat="1" ht="22.5" customHeight="1">
      <c r="A124" s="291" t="s">
        <v>2513</v>
      </c>
      <c r="B124" s="291"/>
      <c r="C124" s="292">
        <v>1</v>
      </c>
      <c r="D124" s="1054">
        <v>1.63</v>
      </c>
      <c r="E124" s="1030">
        <v>1.53</v>
      </c>
      <c r="F124" s="1032" t="s">
        <v>3148</v>
      </c>
      <c r="G124" s="1032" t="s">
        <v>2782</v>
      </c>
      <c r="H124" s="1032" t="s">
        <v>3147</v>
      </c>
      <c r="I124" s="1032" t="s">
        <v>2781</v>
      </c>
      <c r="J124" s="1032" t="s">
        <v>2800</v>
      </c>
      <c r="K124" s="1032" t="s">
        <v>2783</v>
      </c>
      <c r="L124" s="1250" t="s">
        <v>1169</v>
      </c>
    </row>
    <row r="125" spans="1:12" s="703" customFormat="1" ht="22.5" customHeight="1">
      <c r="A125" s="1232" t="s">
        <v>1239</v>
      </c>
      <c r="B125" s="1232"/>
      <c r="C125" s="1281">
        <v>1</v>
      </c>
      <c r="D125" s="1028"/>
      <c r="E125" s="1061" t="s">
        <v>1032</v>
      </c>
      <c r="F125" s="1061" t="s">
        <v>3130</v>
      </c>
      <c r="G125" s="1061" t="s">
        <v>2795</v>
      </c>
      <c r="H125" s="1061" t="s">
        <v>1040</v>
      </c>
      <c r="I125" s="1061" t="s">
        <v>325</v>
      </c>
      <c r="J125" s="1061" t="s">
        <v>1032</v>
      </c>
      <c r="K125" s="1061" t="s">
        <v>2783</v>
      </c>
      <c r="L125" s="1062" t="s">
        <v>127</v>
      </c>
    </row>
    <row r="126" spans="1:12" s="703" customFormat="1" ht="22.5" customHeight="1">
      <c r="A126" s="1232" t="s">
        <v>1229</v>
      </c>
      <c r="B126" s="1232"/>
      <c r="C126" s="1281"/>
      <c r="D126" s="1028"/>
      <c r="E126" s="1054"/>
      <c r="F126" s="1061"/>
      <c r="G126" s="1061"/>
      <c r="H126" s="1061"/>
      <c r="I126" s="1061"/>
      <c r="J126" s="1061"/>
      <c r="K126" s="1061"/>
      <c r="L126" s="1062"/>
    </row>
    <row r="127" spans="1:12" s="703" customFormat="1" ht="22.5" customHeight="1">
      <c r="A127" s="1232"/>
      <c r="B127" s="1232"/>
      <c r="C127" s="1281"/>
      <c r="D127" s="1028"/>
      <c r="E127" s="1054"/>
      <c r="F127" s="1061"/>
      <c r="G127" s="1061"/>
      <c r="H127" s="1061"/>
      <c r="I127" s="1061"/>
      <c r="J127" s="1061"/>
      <c r="K127" s="1061"/>
      <c r="L127" s="1062"/>
    </row>
    <row r="128" spans="1:12" s="701" customFormat="1" ht="22.5" customHeight="1">
      <c r="A128" s="364" t="s">
        <v>2527</v>
      </c>
      <c r="B128" s="364"/>
      <c r="C128" s="1278">
        <v>1</v>
      </c>
      <c r="D128" s="1154"/>
      <c r="E128" s="1154" t="s">
        <v>599</v>
      </c>
      <c r="F128" s="1154" t="s">
        <v>2781</v>
      </c>
      <c r="G128" s="1154" t="s">
        <v>2782</v>
      </c>
      <c r="H128" s="1154" t="s">
        <v>2783</v>
      </c>
      <c r="I128" s="1154" t="s">
        <v>599</v>
      </c>
      <c r="J128" s="1154" t="s">
        <v>600</v>
      </c>
      <c r="K128" s="1154" t="s">
        <v>2783</v>
      </c>
      <c r="L128" s="1155" t="s">
        <v>432</v>
      </c>
    </row>
    <row r="129" spans="1:12" s="703" customFormat="1" ht="22.5" customHeight="1">
      <c r="A129" s="364" t="s">
        <v>84</v>
      </c>
      <c r="B129" s="364"/>
      <c r="C129" s="1278"/>
      <c r="D129" s="1099"/>
      <c r="E129" s="1156"/>
      <c r="F129" s="1156"/>
      <c r="G129" s="1156"/>
      <c r="H129" s="1156"/>
      <c r="I129" s="1156"/>
      <c r="J129" s="1156"/>
      <c r="K129" s="1156"/>
      <c r="L129" s="1230"/>
    </row>
    <row r="130" spans="1:12" s="703" customFormat="1" ht="22.5" customHeight="1">
      <c r="A130" s="364" t="s">
        <v>2528</v>
      </c>
      <c r="B130" s="364"/>
      <c r="C130" s="1278">
        <v>1</v>
      </c>
      <c r="D130" s="1099"/>
      <c r="E130" s="1156" t="s">
        <v>2795</v>
      </c>
      <c r="F130" s="1156" t="s">
        <v>2862</v>
      </c>
      <c r="G130" s="1156" t="s">
        <v>1533</v>
      </c>
      <c r="H130" s="1156" t="s">
        <v>2795</v>
      </c>
      <c r="I130" s="1156" t="s">
        <v>1534</v>
      </c>
      <c r="J130" s="1156" t="s">
        <v>2860</v>
      </c>
      <c r="K130" s="1156" t="s">
        <v>2783</v>
      </c>
      <c r="L130" s="1230" t="s">
        <v>432</v>
      </c>
    </row>
    <row r="131" spans="1:12" s="703" customFormat="1" ht="22.5" customHeight="1">
      <c r="A131" s="364" t="s">
        <v>85</v>
      </c>
      <c r="B131" s="364"/>
      <c r="C131" s="1278"/>
      <c r="D131" s="1099"/>
      <c r="E131" s="1156"/>
      <c r="F131" s="1156"/>
      <c r="G131" s="1156"/>
      <c r="H131" s="1156"/>
      <c r="I131" s="1156"/>
      <c r="J131" s="1156"/>
      <c r="K131" s="1156"/>
      <c r="L131" s="1230"/>
    </row>
    <row r="132" spans="1:12" s="703" customFormat="1" ht="22.5" customHeight="1">
      <c r="A132" s="1482" t="s">
        <v>2532</v>
      </c>
      <c r="B132" s="365"/>
      <c r="C132" s="368" t="s">
        <v>2782</v>
      </c>
      <c r="D132" s="1098" t="s">
        <v>1627</v>
      </c>
      <c r="E132" s="1156" t="s">
        <v>3128</v>
      </c>
      <c r="F132" s="1156" t="s">
        <v>1043</v>
      </c>
      <c r="G132" s="1156" t="s">
        <v>1041</v>
      </c>
      <c r="H132" s="1156" t="s">
        <v>3128</v>
      </c>
      <c r="I132" s="1156" t="s">
        <v>3129</v>
      </c>
      <c r="J132" s="1156" t="s">
        <v>3130</v>
      </c>
      <c r="K132" s="1156" t="s">
        <v>2783</v>
      </c>
      <c r="L132" s="1230" t="s">
        <v>593</v>
      </c>
    </row>
    <row r="133" spans="1:12" s="703" customFormat="1" ht="22.5" customHeight="1">
      <c r="A133" s="1323" t="s">
        <v>1617</v>
      </c>
      <c r="B133" s="1483"/>
      <c r="C133" s="1483" t="s">
        <v>2782</v>
      </c>
      <c r="D133" s="1322" t="s">
        <v>1627</v>
      </c>
      <c r="E133" s="1322" t="s">
        <v>600</v>
      </c>
      <c r="F133" s="1322" t="s">
        <v>2781</v>
      </c>
      <c r="G133" s="1322" t="s">
        <v>2782</v>
      </c>
      <c r="H133" s="1322" t="s">
        <v>2783</v>
      </c>
      <c r="I133" s="1322" t="s">
        <v>599</v>
      </c>
      <c r="J133" s="1322" t="s">
        <v>600</v>
      </c>
      <c r="K133" s="1322" t="s">
        <v>2783</v>
      </c>
      <c r="L133" s="1361" t="s">
        <v>385</v>
      </c>
    </row>
    <row r="134" spans="1:12" s="703" customFormat="1" ht="22.5" customHeight="1">
      <c r="A134" s="1189" t="s">
        <v>2533</v>
      </c>
      <c r="B134" s="1189"/>
      <c r="C134" s="1299">
        <v>3</v>
      </c>
      <c r="D134" s="1052">
        <v>-0.18</v>
      </c>
      <c r="E134" s="1251">
        <v>15</v>
      </c>
      <c r="F134" s="1252" t="s">
        <v>2812</v>
      </c>
      <c r="G134" s="1252" t="s">
        <v>2813</v>
      </c>
      <c r="H134" s="1252" t="s">
        <v>3161</v>
      </c>
      <c r="I134" s="1252" t="s">
        <v>2845</v>
      </c>
      <c r="J134" s="1252" t="s">
        <v>2815</v>
      </c>
      <c r="K134" s="1252" t="s">
        <v>2783</v>
      </c>
      <c r="L134" s="1062" t="s">
        <v>1781</v>
      </c>
    </row>
    <row r="135" spans="1:12" s="703" customFormat="1" ht="22.5" customHeight="1">
      <c r="A135" s="1249" t="s">
        <v>510</v>
      </c>
      <c r="B135" s="1249"/>
      <c r="C135" s="1281">
        <v>1</v>
      </c>
      <c r="D135" s="1028"/>
      <c r="E135" s="1252" t="s">
        <v>3163</v>
      </c>
      <c r="F135" s="1252" t="s">
        <v>2844</v>
      </c>
      <c r="G135" s="1252" t="s">
        <v>1043</v>
      </c>
      <c r="H135" s="1252" t="s">
        <v>1041</v>
      </c>
      <c r="I135" s="1252" t="s">
        <v>3128</v>
      </c>
      <c r="J135" s="1252" t="s">
        <v>3129</v>
      </c>
      <c r="K135" s="1252" t="s">
        <v>2783</v>
      </c>
      <c r="L135" s="1062" t="s">
        <v>593</v>
      </c>
    </row>
    <row r="136" spans="1:12" s="703" customFormat="1" ht="22.5" customHeight="1">
      <c r="A136" s="1249" t="s">
        <v>1155</v>
      </c>
      <c r="B136" s="1249"/>
      <c r="C136" s="1281">
        <v>1</v>
      </c>
      <c r="D136" s="1028"/>
      <c r="E136" s="1252" t="s">
        <v>3204</v>
      </c>
      <c r="F136" s="1252" t="s">
        <v>2781</v>
      </c>
      <c r="G136" s="1252" t="s">
        <v>600</v>
      </c>
      <c r="H136" s="1252" t="s">
        <v>2827</v>
      </c>
      <c r="I136" s="1252" t="s">
        <v>2815</v>
      </c>
      <c r="J136" s="1252" t="s">
        <v>2826</v>
      </c>
      <c r="K136" s="1252" t="s">
        <v>2783</v>
      </c>
      <c r="L136" s="1062" t="s">
        <v>474</v>
      </c>
    </row>
    <row r="137" spans="1:12" s="703" customFormat="1" ht="22.5" customHeight="1">
      <c r="A137" s="1249" t="s">
        <v>1156</v>
      </c>
      <c r="B137" s="1249"/>
      <c r="C137" s="1281">
        <v>1</v>
      </c>
      <c r="D137" s="1028"/>
      <c r="E137" s="1052">
        <v>0.2</v>
      </c>
      <c r="F137" s="1061" t="s">
        <v>2823</v>
      </c>
      <c r="G137" s="1061" t="s">
        <v>2816</v>
      </c>
      <c r="H137" s="1061" t="s">
        <v>2826</v>
      </c>
      <c r="I137" s="1061" t="s">
        <v>2825</v>
      </c>
      <c r="J137" s="1061" t="s">
        <v>2824</v>
      </c>
      <c r="K137" s="1061" t="s">
        <v>2783</v>
      </c>
      <c r="L137" s="1062" t="s">
        <v>2968</v>
      </c>
    </row>
    <row r="138" spans="1:12" s="703" customFormat="1" ht="22.5" customHeight="1">
      <c r="A138" s="1177" t="s">
        <v>1966</v>
      </c>
      <c r="B138" s="1177"/>
      <c r="C138" s="285">
        <v>1</v>
      </c>
      <c r="D138" s="1052"/>
      <c r="E138" s="1251">
        <v>90</v>
      </c>
      <c r="F138" s="1252" t="s">
        <v>3130</v>
      </c>
      <c r="G138" s="1252" t="s">
        <v>2795</v>
      </c>
      <c r="H138" s="1252" t="s">
        <v>1040</v>
      </c>
      <c r="I138" s="1252" t="s">
        <v>325</v>
      </c>
      <c r="J138" s="1252" t="s">
        <v>1032</v>
      </c>
      <c r="K138" s="1252" t="s">
        <v>2783</v>
      </c>
      <c r="L138" s="1062" t="s">
        <v>30</v>
      </c>
    </row>
    <row r="139" spans="1:12" s="703" customFormat="1" ht="22.5" customHeight="1">
      <c r="A139" s="1177" t="s">
        <v>2534</v>
      </c>
      <c r="B139" s="1177"/>
      <c r="C139" s="285">
        <v>1</v>
      </c>
      <c r="D139" s="1052"/>
      <c r="E139" s="1251">
        <v>90</v>
      </c>
      <c r="F139" s="1252" t="s">
        <v>3130</v>
      </c>
      <c r="G139" s="1252" t="s">
        <v>2795</v>
      </c>
      <c r="H139" s="1252" t="s">
        <v>1040</v>
      </c>
      <c r="I139" s="1252" t="s">
        <v>325</v>
      </c>
      <c r="J139" s="1252" t="s">
        <v>1032</v>
      </c>
      <c r="K139" s="1252" t="s">
        <v>2783</v>
      </c>
      <c r="L139" s="1062" t="s">
        <v>30</v>
      </c>
    </row>
    <row r="140" spans="1:12" s="703" customFormat="1" ht="22.5" customHeight="1">
      <c r="A140" s="273" t="s">
        <v>2535</v>
      </c>
      <c r="B140" s="273"/>
      <c r="C140" s="1285">
        <v>1.5</v>
      </c>
      <c r="D140" s="1054" t="s">
        <v>1627</v>
      </c>
      <c r="E140" s="1052">
        <v>0.7</v>
      </c>
      <c r="F140" s="1061" t="s">
        <v>1041</v>
      </c>
      <c r="G140" s="1061" t="s">
        <v>3128</v>
      </c>
      <c r="H140" s="1061" t="s">
        <v>3129</v>
      </c>
      <c r="I140" s="1061" t="s">
        <v>3130</v>
      </c>
      <c r="J140" s="1061" t="s">
        <v>1040</v>
      </c>
      <c r="K140" s="1061" t="s">
        <v>2783</v>
      </c>
      <c r="L140" s="1062" t="s">
        <v>30</v>
      </c>
    </row>
    <row r="141" spans="1:12" s="703" customFormat="1" ht="22.5" customHeight="1">
      <c r="A141" s="1189" t="s">
        <v>3221</v>
      </c>
      <c r="B141" s="1189"/>
      <c r="C141" s="1299">
        <v>2.5</v>
      </c>
      <c r="D141" s="1054" t="s">
        <v>1627</v>
      </c>
      <c r="E141" s="1054">
        <v>80</v>
      </c>
      <c r="F141" s="1061" t="s">
        <v>3128</v>
      </c>
      <c r="G141" s="1061" t="s">
        <v>3129</v>
      </c>
      <c r="H141" s="1061" t="s">
        <v>3130</v>
      </c>
      <c r="I141" s="1061" t="s">
        <v>1040</v>
      </c>
      <c r="J141" s="1061" t="s">
        <v>1032</v>
      </c>
      <c r="K141" s="1061" t="s">
        <v>2783</v>
      </c>
      <c r="L141" s="1062" t="s">
        <v>1785</v>
      </c>
    </row>
    <row r="142" spans="1:12" s="703" customFormat="1" ht="22.5" customHeight="1">
      <c r="A142" s="1249" t="s">
        <v>1157</v>
      </c>
      <c r="B142" s="1249"/>
      <c r="C142" s="1281">
        <v>1</v>
      </c>
      <c r="D142" s="1028"/>
      <c r="E142" s="1054">
        <v>0</v>
      </c>
      <c r="F142" s="1061" t="s">
        <v>599</v>
      </c>
      <c r="G142" s="1061" t="s">
        <v>2783</v>
      </c>
      <c r="H142" s="1061" t="s">
        <v>2782</v>
      </c>
      <c r="I142" s="1061" t="s">
        <v>2781</v>
      </c>
      <c r="J142" s="1061" t="s">
        <v>2740</v>
      </c>
      <c r="K142" s="1061"/>
      <c r="L142" s="1062" t="s">
        <v>2246</v>
      </c>
    </row>
    <row r="143" spans="1:12" s="703" customFormat="1" ht="22.5" customHeight="1">
      <c r="A143" s="1249" t="s">
        <v>1158</v>
      </c>
      <c r="B143" s="1249"/>
      <c r="C143" s="1281">
        <v>1</v>
      </c>
      <c r="D143" s="1028"/>
      <c r="E143" s="1054" t="s">
        <v>2818</v>
      </c>
      <c r="F143" s="1061" t="s">
        <v>2843</v>
      </c>
      <c r="G143" s="1061" t="s">
        <v>2814</v>
      </c>
      <c r="H143" s="1061" t="s">
        <v>2827</v>
      </c>
      <c r="I143" s="1061" t="s">
        <v>2811</v>
      </c>
      <c r="J143" s="1061" t="s">
        <v>3192</v>
      </c>
      <c r="K143" s="1061" t="s">
        <v>2783</v>
      </c>
      <c r="L143" s="1460" t="s">
        <v>628</v>
      </c>
    </row>
    <row r="144" spans="1:12" s="703" customFormat="1" ht="22.5" customHeight="1">
      <c r="A144" s="1249" t="s">
        <v>1159</v>
      </c>
      <c r="B144" s="1249"/>
      <c r="C144" s="1281">
        <v>0.5</v>
      </c>
      <c r="D144" s="1028"/>
      <c r="E144" s="1052">
        <v>0.8</v>
      </c>
      <c r="F144" s="1061" t="s">
        <v>3128</v>
      </c>
      <c r="G144" s="1061" t="s">
        <v>3129</v>
      </c>
      <c r="H144" s="1061" t="s">
        <v>3130</v>
      </c>
      <c r="I144" s="1061" t="s">
        <v>1040</v>
      </c>
      <c r="J144" s="1061" t="s">
        <v>1032</v>
      </c>
      <c r="K144" s="1061" t="s">
        <v>2783</v>
      </c>
      <c r="L144" s="1062" t="s">
        <v>30</v>
      </c>
    </row>
    <row r="145" spans="1:12" s="703" customFormat="1" ht="22.5" customHeight="1">
      <c r="A145" s="1262" t="s">
        <v>2537</v>
      </c>
      <c r="B145" s="1262"/>
      <c r="C145" s="368" t="s">
        <v>2782</v>
      </c>
      <c r="D145" s="1032" t="s">
        <v>1627</v>
      </c>
      <c r="E145" s="1032" t="s">
        <v>600</v>
      </c>
      <c r="F145" s="1032" t="s">
        <v>2781</v>
      </c>
      <c r="G145" s="1032" t="s">
        <v>2782</v>
      </c>
      <c r="H145" s="1032" t="s">
        <v>2783</v>
      </c>
      <c r="I145" s="1032" t="s">
        <v>599</v>
      </c>
      <c r="J145" s="1032" t="s">
        <v>600</v>
      </c>
      <c r="K145" s="1032" t="s">
        <v>2783</v>
      </c>
      <c r="L145" s="1075" t="s">
        <v>1921</v>
      </c>
    </row>
    <row r="146" spans="1:12" s="703" customFormat="1" ht="22.5" customHeight="1">
      <c r="A146" s="1217" t="s">
        <v>2538</v>
      </c>
      <c r="B146" s="1217"/>
      <c r="C146" s="368" t="s">
        <v>2783</v>
      </c>
      <c r="D146" s="1032" t="s">
        <v>327</v>
      </c>
      <c r="E146" s="1032" t="s">
        <v>328</v>
      </c>
      <c r="F146" s="1032" t="s">
        <v>2796</v>
      </c>
      <c r="G146" s="1032" t="s">
        <v>3129</v>
      </c>
      <c r="H146" s="1032" t="s">
        <v>328</v>
      </c>
      <c r="I146" s="1032" t="s">
        <v>3130</v>
      </c>
      <c r="J146" s="1032" t="s">
        <v>2795</v>
      </c>
      <c r="K146" s="1032" t="s">
        <v>2783</v>
      </c>
      <c r="L146" s="1075" t="s">
        <v>1921</v>
      </c>
    </row>
    <row r="147" spans="1:12" s="703" customFormat="1" ht="22.5" customHeight="1">
      <c r="A147" s="1249" t="s">
        <v>1160</v>
      </c>
      <c r="B147" s="1249"/>
      <c r="C147" s="1281">
        <v>3</v>
      </c>
      <c r="D147" s="1028"/>
      <c r="E147" s="1032" t="s">
        <v>325</v>
      </c>
      <c r="F147" s="1032" t="s">
        <v>3170</v>
      </c>
      <c r="G147" s="1032" t="s">
        <v>3169</v>
      </c>
      <c r="H147" s="1032" t="s">
        <v>325</v>
      </c>
      <c r="I147" s="1032" t="s">
        <v>3167</v>
      </c>
      <c r="J147" s="1032" t="s">
        <v>3168</v>
      </c>
      <c r="K147" s="1032" t="s">
        <v>2783</v>
      </c>
      <c r="L147" s="1046" t="s">
        <v>261</v>
      </c>
    </row>
    <row r="148" spans="1:12" s="703" customFormat="1" ht="22.5" customHeight="1">
      <c r="A148" s="1249"/>
      <c r="B148" s="1249"/>
      <c r="C148" s="1281"/>
      <c r="D148" s="1028"/>
      <c r="E148" s="1032"/>
      <c r="F148" s="1032"/>
      <c r="G148" s="1032"/>
      <c r="H148" s="1032"/>
      <c r="I148" s="1032"/>
      <c r="J148" s="1032"/>
      <c r="K148" s="1032"/>
      <c r="L148" s="1046"/>
    </row>
    <row r="149" spans="1:12" s="197" customFormat="1" ht="31.5" customHeight="1">
      <c r="A149" s="1484" t="s">
        <v>1619</v>
      </c>
      <c r="B149" s="1223"/>
      <c r="C149" s="1302">
        <f>+C150+C152+C153+C154+C155+C157+C158+C160+C162+C163+C165+C166+C167</f>
        <v>20</v>
      </c>
      <c r="D149" s="1463"/>
      <c r="E149" s="1463"/>
      <c r="F149" s="1464"/>
      <c r="G149" s="1464"/>
      <c r="H149" s="1464"/>
      <c r="I149" s="1464"/>
      <c r="J149" s="1464"/>
      <c r="K149" s="1464"/>
      <c r="L149" s="1459"/>
    </row>
    <row r="150" spans="1:12" s="703" customFormat="1" ht="22.5" customHeight="1">
      <c r="A150" s="1173" t="s">
        <v>2529</v>
      </c>
      <c r="B150" s="1173"/>
      <c r="C150" s="1287" t="s">
        <v>3148</v>
      </c>
      <c r="D150" s="1104" t="s">
        <v>1627</v>
      </c>
      <c r="E150" s="1104" t="s">
        <v>3130</v>
      </c>
      <c r="F150" s="1104" t="s">
        <v>3129</v>
      </c>
      <c r="G150" s="1104" t="s">
        <v>328</v>
      </c>
      <c r="H150" s="1104" t="s">
        <v>3130</v>
      </c>
      <c r="I150" s="1104" t="s">
        <v>2795</v>
      </c>
      <c r="J150" s="1104" t="s">
        <v>1040</v>
      </c>
      <c r="K150" s="1104" t="s">
        <v>599</v>
      </c>
      <c r="L150" s="1103" t="s">
        <v>2123</v>
      </c>
    </row>
    <row r="151" spans="1:12" s="703" customFormat="1" ht="23.25" customHeight="1">
      <c r="A151" s="1212" t="s">
        <v>2530</v>
      </c>
      <c r="B151" s="1212"/>
      <c r="C151" s="1298" t="s">
        <v>2782</v>
      </c>
      <c r="D151" s="1099" t="s">
        <v>1627</v>
      </c>
      <c r="E151" s="1098" t="s">
        <v>2800</v>
      </c>
      <c r="F151" s="1098" t="s">
        <v>2849</v>
      </c>
      <c r="G151" s="1098" t="s">
        <v>2803</v>
      </c>
      <c r="H151" s="1098" t="s">
        <v>2800</v>
      </c>
      <c r="I151" s="1098" t="s">
        <v>2802</v>
      </c>
      <c r="J151" s="1098" t="s">
        <v>1488</v>
      </c>
      <c r="K151" s="1098" t="s">
        <v>599</v>
      </c>
      <c r="L151" s="759" t="s">
        <v>2123</v>
      </c>
    </row>
    <row r="152" spans="1:12" s="703" customFormat="1" ht="22.5" customHeight="1">
      <c r="A152" s="1232" t="s">
        <v>1153</v>
      </c>
      <c r="B152" s="1232"/>
      <c r="C152" s="1281">
        <v>1</v>
      </c>
      <c r="D152" s="1028"/>
      <c r="E152" s="1251">
        <v>4</v>
      </c>
      <c r="F152" s="1252" t="s">
        <v>2781</v>
      </c>
      <c r="G152" s="1252" t="s">
        <v>2782</v>
      </c>
      <c r="H152" s="1252" t="s">
        <v>2783</v>
      </c>
      <c r="I152" s="1252" t="s">
        <v>599</v>
      </c>
      <c r="J152" s="1252" t="s">
        <v>600</v>
      </c>
      <c r="K152" s="1252" t="s">
        <v>599</v>
      </c>
      <c r="L152" s="1230" t="s">
        <v>3104</v>
      </c>
    </row>
    <row r="153" spans="1:12" s="703" customFormat="1" ht="22.5" customHeight="1">
      <c r="A153" s="1232" t="s">
        <v>1152</v>
      </c>
      <c r="B153" s="1232"/>
      <c r="C153" s="1281">
        <v>0.5</v>
      </c>
      <c r="D153" s="1028"/>
      <c r="E153" s="1253" t="s">
        <v>2818</v>
      </c>
      <c r="F153" s="1156" t="s">
        <v>2821</v>
      </c>
      <c r="G153" s="1156" t="s">
        <v>2822</v>
      </c>
      <c r="H153" s="1156" t="s">
        <v>2818</v>
      </c>
      <c r="I153" s="1156" t="s">
        <v>2819</v>
      </c>
      <c r="J153" s="1156" t="s">
        <v>2820</v>
      </c>
      <c r="K153" s="1156" t="s">
        <v>599</v>
      </c>
      <c r="L153" s="1230" t="s">
        <v>385</v>
      </c>
    </row>
    <row r="154" spans="1:12" s="703" customFormat="1" ht="22.5" customHeight="1">
      <c r="A154" s="1232" t="s">
        <v>1154</v>
      </c>
      <c r="B154" s="1232"/>
      <c r="C154" s="1281">
        <v>0.5</v>
      </c>
      <c r="D154" s="1028"/>
      <c r="E154" s="1251" t="s">
        <v>3157</v>
      </c>
      <c r="F154" s="1252" t="s">
        <v>2847</v>
      </c>
      <c r="G154" s="1252" t="s">
        <v>2848</v>
      </c>
      <c r="H154" s="1252" t="s">
        <v>3157</v>
      </c>
      <c r="I154" s="1252" t="s">
        <v>2851</v>
      </c>
      <c r="J154" s="1252" t="s">
        <v>2852</v>
      </c>
      <c r="K154" s="1252" t="s">
        <v>599</v>
      </c>
      <c r="L154" s="1230" t="s">
        <v>385</v>
      </c>
    </row>
    <row r="155" spans="1:12" s="703" customFormat="1" ht="22.5" customHeight="1">
      <c r="A155" s="243" t="s">
        <v>2531</v>
      </c>
      <c r="B155" s="243"/>
      <c r="C155" s="1030">
        <v>1</v>
      </c>
      <c r="D155" s="1028"/>
      <c r="E155" s="1156" t="s">
        <v>1032</v>
      </c>
      <c r="F155" s="1156" t="s">
        <v>1041</v>
      </c>
      <c r="G155" s="1156" t="s">
        <v>3132</v>
      </c>
      <c r="H155" s="1156" t="s">
        <v>328</v>
      </c>
      <c r="I155" s="1156" t="s">
        <v>3091</v>
      </c>
      <c r="J155" s="1156" t="s">
        <v>1032</v>
      </c>
      <c r="K155" s="1156" t="s">
        <v>599</v>
      </c>
      <c r="L155" s="1230" t="s">
        <v>439</v>
      </c>
    </row>
    <row r="156" spans="1:12" s="703" customFormat="1" ht="22.5" customHeight="1">
      <c r="A156" s="1271" t="s">
        <v>2539</v>
      </c>
      <c r="B156" s="1271"/>
      <c r="C156" s="368" t="s">
        <v>2782</v>
      </c>
      <c r="D156" s="1099" t="s">
        <v>1627</v>
      </c>
      <c r="E156" s="1099" t="s">
        <v>3128</v>
      </c>
      <c r="F156" s="1099" t="s">
        <v>1041</v>
      </c>
      <c r="G156" s="1099" t="s">
        <v>2842</v>
      </c>
      <c r="H156" s="1099" t="s">
        <v>3128</v>
      </c>
      <c r="I156" s="1099" t="s">
        <v>2796</v>
      </c>
      <c r="J156" s="1099" t="s">
        <v>3129</v>
      </c>
      <c r="K156" s="1099" t="s">
        <v>599</v>
      </c>
      <c r="L156" s="759" t="s">
        <v>1928</v>
      </c>
    </row>
    <row r="157" spans="1:12" s="703" customFormat="1" ht="22.5" customHeight="1">
      <c r="A157" s="1260" t="s">
        <v>1162</v>
      </c>
      <c r="B157" s="1260"/>
      <c r="C157" s="1288" t="s">
        <v>2782</v>
      </c>
      <c r="D157" s="1028"/>
      <c r="E157" s="1099" t="s">
        <v>1040</v>
      </c>
      <c r="F157" s="1099" t="s">
        <v>3130</v>
      </c>
      <c r="G157" s="1099" t="s">
        <v>2795</v>
      </c>
      <c r="H157" s="1099" t="s">
        <v>1040</v>
      </c>
      <c r="I157" s="1099" t="s">
        <v>325</v>
      </c>
      <c r="J157" s="1099" t="s">
        <v>1032</v>
      </c>
      <c r="K157" s="1099" t="s">
        <v>599</v>
      </c>
      <c r="L157" s="1250" t="s">
        <v>385</v>
      </c>
    </row>
    <row r="158" spans="1:12" s="703" customFormat="1" ht="22.5" customHeight="1">
      <c r="A158" s="365" t="s">
        <v>2540</v>
      </c>
      <c r="B158" s="365"/>
      <c r="C158" s="368" t="s">
        <v>2781</v>
      </c>
      <c r="D158" s="1099"/>
      <c r="E158" s="1272" t="s">
        <v>1040</v>
      </c>
      <c r="F158" s="1272" t="s">
        <v>3130</v>
      </c>
      <c r="G158" s="1272" t="s">
        <v>2795</v>
      </c>
      <c r="H158" s="1272" t="s">
        <v>1040</v>
      </c>
      <c r="I158" s="1272" t="s">
        <v>325</v>
      </c>
      <c r="J158" s="1272" t="s">
        <v>1032</v>
      </c>
      <c r="K158" s="1272" t="s">
        <v>599</v>
      </c>
      <c r="L158" s="759" t="s">
        <v>385</v>
      </c>
    </row>
    <row r="159" spans="1:12" s="703" customFormat="1" ht="22.5" customHeight="1">
      <c r="A159" s="1217" t="s">
        <v>2541</v>
      </c>
      <c r="B159" s="1217"/>
      <c r="C159" s="368" t="s">
        <v>2782</v>
      </c>
      <c r="D159" s="1099" t="s">
        <v>1627</v>
      </c>
      <c r="E159" s="1272" t="s">
        <v>3128</v>
      </c>
      <c r="F159" s="1272" t="s">
        <v>1041</v>
      </c>
      <c r="G159" s="1272" t="s">
        <v>2842</v>
      </c>
      <c r="H159" s="1272" t="s">
        <v>3128</v>
      </c>
      <c r="I159" s="1272" t="s">
        <v>2796</v>
      </c>
      <c r="J159" s="1272" t="s">
        <v>3129</v>
      </c>
      <c r="K159" s="1272" t="s">
        <v>599</v>
      </c>
      <c r="L159" s="759" t="s">
        <v>1928</v>
      </c>
    </row>
    <row r="160" spans="1:12" s="701" customFormat="1" ht="22.5" customHeight="1">
      <c r="A160" s="1260" t="s">
        <v>1163</v>
      </c>
      <c r="B160" s="1260"/>
      <c r="C160" s="1288" t="s">
        <v>2782</v>
      </c>
      <c r="D160" s="1261"/>
      <c r="E160" s="1099" t="s">
        <v>1030</v>
      </c>
      <c r="F160" s="1099" t="s">
        <v>799</v>
      </c>
      <c r="G160" s="1099" t="s">
        <v>1493</v>
      </c>
      <c r="H160" s="1099" t="s">
        <v>1493</v>
      </c>
      <c r="I160" s="1099" t="s">
        <v>1493</v>
      </c>
      <c r="J160" s="1099" t="s">
        <v>800</v>
      </c>
      <c r="K160" s="1099" t="s">
        <v>599</v>
      </c>
      <c r="L160" s="759" t="s">
        <v>385</v>
      </c>
    </row>
    <row r="161" spans="1:12" s="703" customFormat="1" ht="22.5" customHeight="1">
      <c r="A161" s="1217" t="s">
        <v>2542</v>
      </c>
      <c r="B161" s="1217"/>
      <c r="C161" s="368" t="s">
        <v>2782</v>
      </c>
      <c r="D161" s="1099" t="s">
        <v>1627</v>
      </c>
      <c r="E161" s="1099" t="s">
        <v>1040</v>
      </c>
      <c r="F161" s="1099" t="s">
        <v>3130</v>
      </c>
      <c r="G161" s="1099" t="s">
        <v>2795</v>
      </c>
      <c r="H161" s="1099" t="s">
        <v>1040</v>
      </c>
      <c r="I161" s="1099" t="s">
        <v>325</v>
      </c>
      <c r="J161" s="1099" t="s">
        <v>1032</v>
      </c>
      <c r="K161" s="1099" t="s">
        <v>599</v>
      </c>
      <c r="L161" s="759" t="s">
        <v>1928</v>
      </c>
    </row>
    <row r="162" spans="1:12" s="701" customFormat="1" ht="22.5" customHeight="1">
      <c r="A162" s="1260" t="s">
        <v>1164</v>
      </c>
      <c r="B162" s="1260"/>
      <c r="C162" s="1288" t="s">
        <v>2782</v>
      </c>
      <c r="D162" s="1261"/>
      <c r="E162" s="1099" t="s">
        <v>1540</v>
      </c>
      <c r="F162" s="1099" t="s">
        <v>2740</v>
      </c>
      <c r="G162" s="1099" t="s">
        <v>2781</v>
      </c>
      <c r="H162" s="1099" t="s">
        <v>2782</v>
      </c>
      <c r="I162" s="1099" t="s">
        <v>2783</v>
      </c>
      <c r="J162" s="1099" t="s">
        <v>599</v>
      </c>
      <c r="K162" s="1099" t="s">
        <v>599</v>
      </c>
      <c r="L162" s="759" t="s">
        <v>385</v>
      </c>
    </row>
    <row r="163" spans="1:12" s="703" customFormat="1" ht="22.5" customHeight="1">
      <c r="A163" s="1181" t="s">
        <v>1307</v>
      </c>
      <c r="B163" s="1181"/>
      <c r="C163" s="1289">
        <v>2</v>
      </c>
      <c r="D163" s="1099"/>
      <c r="E163" s="1099" t="s">
        <v>3130</v>
      </c>
      <c r="F163" s="1099" t="s">
        <v>3128</v>
      </c>
      <c r="G163" s="1099" t="s">
        <v>3129</v>
      </c>
      <c r="H163" s="1099" t="s">
        <v>3130</v>
      </c>
      <c r="I163" s="1099" t="s">
        <v>1040</v>
      </c>
      <c r="J163" s="1099" t="s">
        <v>1032</v>
      </c>
      <c r="K163" s="1099" t="s">
        <v>599</v>
      </c>
      <c r="L163" s="759" t="s">
        <v>1616</v>
      </c>
    </row>
    <row r="164" spans="1:12" s="703" customFormat="1" ht="22.5" customHeight="1">
      <c r="A164" s="1182" t="s">
        <v>88</v>
      </c>
      <c r="B164" s="1182"/>
      <c r="C164" s="1278"/>
      <c r="D164" s="1099"/>
      <c r="E164" s="1099"/>
      <c r="F164" s="1099"/>
      <c r="G164" s="1099"/>
      <c r="H164" s="1099"/>
      <c r="I164" s="1099"/>
      <c r="J164" s="1099"/>
      <c r="K164" s="1099"/>
      <c r="L164" s="759"/>
    </row>
    <row r="165" spans="1:12" s="703" customFormat="1" ht="22.5" customHeight="1">
      <c r="A165" s="1181" t="s">
        <v>1308</v>
      </c>
      <c r="B165" s="1181"/>
      <c r="C165" s="1289">
        <v>1.5</v>
      </c>
      <c r="D165" s="1099"/>
      <c r="E165" s="1099" t="s">
        <v>3129</v>
      </c>
      <c r="F165" s="1099" t="s">
        <v>3128</v>
      </c>
      <c r="G165" s="1099" t="s">
        <v>2796</v>
      </c>
      <c r="H165" s="1099" t="s">
        <v>3129</v>
      </c>
      <c r="I165" s="1099" t="s">
        <v>328</v>
      </c>
      <c r="J165" s="1099" t="s">
        <v>3130</v>
      </c>
      <c r="K165" s="1099" t="s">
        <v>599</v>
      </c>
      <c r="L165" s="759" t="s">
        <v>924</v>
      </c>
    </row>
    <row r="166" spans="1:12" s="703" customFormat="1" ht="22.5" customHeight="1">
      <c r="A166" s="364" t="s">
        <v>3076</v>
      </c>
      <c r="B166" s="364"/>
      <c r="C166" s="1278">
        <v>2.5</v>
      </c>
      <c r="D166" s="1099"/>
      <c r="E166" s="1099" t="s">
        <v>600</v>
      </c>
      <c r="F166" s="1099" t="s">
        <v>2781</v>
      </c>
      <c r="G166" s="1099" t="s">
        <v>2782</v>
      </c>
      <c r="H166" s="1099" t="s">
        <v>2783</v>
      </c>
      <c r="I166" s="1099" t="s">
        <v>599</v>
      </c>
      <c r="J166" s="1099" t="s">
        <v>600</v>
      </c>
      <c r="K166" s="1099" t="s">
        <v>599</v>
      </c>
      <c r="L166" s="759" t="s">
        <v>1782</v>
      </c>
    </row>
    <row r="167" spans="1:12" s="703" customFormat="1" ht="22.5" customHeight="1">
      <c r="A167" s="1182" t="s">
        <v>3077</v>
      </c>
      <c r="B167" s="1182"/>
      <c r="C167" s="1278">
        <v>1.5</v>
      </c>
      <c r="D167" s="1099"/>
      <c r="E167" s="1099" t="s">
        <v>600</v>
      </c>
      <c r="F167" s="1099" t="s">
        <v>2781</v>
      </c>
      <c r="G167" s="1099" t="s">
        <v>2782</v>
      </c>
      <c r="H167" s="1099" t="s">
        <v>2783</v>
      </c>
      <c r="I167" s="1099" t="s">
        <v>599</v>
      </c>
      <c r="J167" s="1099" t="s">
        <v>600</v>
      </c>
      <c r="K167" s="1099" t="s">
        <v>599</v>
      </c>
      <c r="L167" s="759" t="s">
        <v>1782</v>
      </c>
    </row>
    <row r="168" spans="1:12" ht="23.25" customHeight="1">
      <c r="A168" s="123"/>
      <c r="B168" s="261"/>
      <c r="C168" s="1111"/>
      <c r="D168" s="1294"/>
      <c r="E168" s="1294"/>
      <c r="F168" s="1393"/>
      <c r="G168" s="1393"/>
      <c r="H168" s="1393"/>
      <c r="I168" s="1393"/>
      <c r="J168" s="1393"/>
      <c r="K168" s="1393"/>
      <c r="L168" s="1438"/>
    </row>
  </sheetData>
  <sheetProtection/>
  <mergeCells count="9">
    <mergeCell ref="A1:H1"/>
    <mergeCell ref="A2:A3"/>
    <mergeCell ref="L2:L3"/>
    <mergeCell ref="E2:E3"/>
    <mergeCell ref="B2:B3"/>
    <mergeCell ref="K2:K3"/>
    <mergeCell ref="C2:C3"/>
    <mergeCell ref="F2:J2"/>
    <mergeCell ref="D2:D3"/>
  </mergeCells>
  <printOptions/>
  <pageMargins left="0.2362204724409449" right="0" top="0.984251968503937" bottom="0.15748031496062992" header="0.5118110236220472" footer="0.196850393700787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G161"/>
  <sheetViews>
    <sheetView zoomScale="80" zoomScaleNormal="80" workbookViewId="0" topLeftCell="A31">
      <selection activeCell="C137" sqref="C137"/>
    </sheetView>
  </sheetViews>
  <sheetFormatPr defaultColWidth="9.140625" defaultRowHeight="22.5" customHeight="1"/>
  <cols>
    <col min="1" max="1" width="9.140625" style="701" customWidth="1"/>
    <col min="2" max="2" width="29.00390625" style="701" customWidth="1"/>
    <col min="3" max="3" width="61.140625" style="761" customWidth="1"/>
    <col min="4" max="4" width="8.28125" style="762" customWidth="1"/>
    <col min="5" max="5" width="7.7109375" style="762" customWidth="1"/>
    <col min="6" max="6" width="8.57421875" style="762" customWidth="1"/>
    <col min="7" max="7" width="36.421875" style="1143" customWidth="1"/>
    <col min="8" max="16384" width="9.140625" style="701" customWidth="1"/>
  </cols>
  <sheetData>
    <row r="1" spans="2:7" ht="22.5" customHeight="1">
      <c r="B1" s="844" t="s">
        <v>1165</v>
      </c>
      <c r="C1" s="844"/>
      <c r="D1" s="844"/>
      <c r="E1" s="844"/>
      <c r="F1" s="844"/>
      <c r="G1" s="844"/>
    </row>
    <row r="2" spans="2:7" ht="22.5" customHeight="1">
      <c r="B2" s="845" t="s">
        <v>1279</v>
      </c>
      <c r="C2" s="845"/>
      <c r="D2" s="845"/>
      <c r="E2" s="845"/>
      <c r="F2" s="845"/>
      <c r="G2" s="845"/>
    </row>
    <row r="3" spans="2:7" ht="22.5" customHeight="1">
      <c r="B3" s="1599" t="s">
        <v>2000</v>
      </c>
      <c r="C3" s="1599" t="s">
        <v>3279</v>
      </c>
      <c r="D3" s="1185" t="s">
        <v>2792</v>
      </c>
      <c r="E3" s="1185" t="s">
        <v>916</v>
      </c>
      <c r="F3" s="1185"/>
      <c r="G3" s="1575" t="s">
        <v>2177</v>
      </c>
    </row>
    <row r="4" spans="2:7" s="703" customFormat="1" ht="15.75" customHeight="1">
      <c r="B4" s="1600"/>
      <c r="C4" s="1600"/>
      <c r="D4" s="702" t="s">
        <v>2784</v>
      </c>
      <c r="E4" s="702" t="s">
        <v>2979</v>
      </c>
      <c r="F4" s="702"/>
      <c r="G4" s="1600"/>
    </row>
    <row r="5" spans="2:7" s="703" customFormat="1" ht="22.5" customHeight="1">
      <c r="B5" s="704" t="s">
        <v>2178</v>
      </c>
      <c r="C5" s="1161" t="s">
        <v>894</v>
      </c>
      <c r="D5" s="1095">
        <v>3</v>
      </c>
      <c r="E5" s="1094">
        <v>3</v>
      </c>
      <c r="F5" s="1094"/>
      <c r="G5" s="1134" t="s">
        <v>1782</v>
      </c>
    </row>
    <row r="6" spans="1:7" s="703" customFormat="1" ht="22.5" customHeight="1">
      <c r="A6" s="706"/>
      <c r="C6" s="1316" t="s">
        <v>601</v>
      </c>
      <c r="D6" s="1315" t="s">
        <v>2783</v>
      </c>
      <c r="E6" s="1315" t="s">
        <v>600</v>
      </c>
      <c r="F6" s="1315"/>
      <c r="G6" s="1324" t="s">
        <v>385</v>
      </c>
    </row>
    <row r="7" spans="1:7" s="703" customFormat="1" ht="22.5" customHeight="1">
      <c r="A7" s="706"/>
      <c r="C7" s="1316" t="s">
        <v>602</v>
      </c>
      <c r="D7" s="1315" t="s">
        <v>2783</v>
      </c>
      <c r="E7" s="1315" t="s">
        <v>600</v>
      </c>
      <c r="F7" s="1315"/>
      <c r="G7" s="1325" t="s">
        <v>645</v>
      </c>
    </row>
    <row r="8" spans="1:7" s="703" customFormat="1" ht="22.5" customHeight="1">
      <c r="A8" s="706"/>
      <c r="C8" s="1317" t="s">
        <v>603</v>
      </c>
      <c r="D8" s="1315"/>
      <c r="E8" s="1315"/>
      <c r="F8" s="1315"/>
      <c r="G8" s="1326" t="s">
        <v>646</v>
      </c>
    </row>
    <row r="9" spans="2:7" s="703" customFormat="1" ht="22.5" customHeight="1">
      <c r="B9" s="706"/>
      <c r="C9" s="364" t="s">
        <v>895</v>
      </c>
      <c r="D9" s="1097" t="s">
        <v>2783</v>
      </c>
      <c r="E9" s="1152">
        <v>100</v>
      </c>
      <c r="F9" s="1152"/>
      <c r="G9" s="1135" t="s">
        <v>3124</v>
      </c>
    </row>
    <row r="10" spans="2:7" s="703" customFormat="1" ht="22.5" customHeight="1">
      <c r="B10" s="706"/>
      <c r="C10" s="1189" t="s">
        <v>896</v>
      </c>
      <c r="D10" s="1191" t="s">
        <v>2782</v>
      </c>
      <c r="E10" s="1190">
        <v>0.8</v>
      </c>
      <c r="F10" s="1190"/>
      <c r="G10" s="1327" t="s">
        <v>1782</v>
      </c>
    </row>
    <row r="11" spans="2:7" s="703" customFormat="1" ht="22.5" customHeight="1">
      <c r="B11" s="709"/>
      <c r="C11" s="1224" t="s">
        <v>3065</v>
      </c>
      <c r="D11" s="1097" t="s">
        <v>2782</v>
      </c>
      <c r="E11" s="1096">
        <v>0.8</v>
      </c>
      <c r="F11" s="1096"/>
      <c r="G11" s="1328" t="s">
        <v>2785</v>
      </c>
    </row>
    <row r="12" spans="2:7" s="703" customFormat="1" ht="22.5" customHeight="1">
      <c r="B12" s="709"/>
      <c r="C12" s="1225"/>
      <c r="D12" s="1097"/>
      <c r="E12" s="1152"/>
      <c r="F12" s="1152"/>
      <c r="G12" s="1328" t="s">
        <v>2786</v>
      </c>
    </row>
    <row r="13" spans="2:7" s="703" customFormat="1" ht="22.5" customHeight="1">
      <c r="B13" s="709"/>
      <c r="C13" s="1224" t="s">
        <v>3066</v>
      </c>
      <c r="D13" s="1097" t="s">
        <v>2782</v>
      </c>
      <c r="E13" s="1096">
        <v>0.85</v>
      </c>
      <c r="F13" s="1096"/>
      <c r="G13" s="1328" t="s">
        <v>2787</v>
      </c>
    </row>
    <row r="14" spans="2:7" s="703" customFormat="1" ht="22.5" customHeight="1">
      <c r="B14" s="737"/>
      <c r="C14" s="1226" t="s">
        <v>2776</v>
      </c>
      <c r="D14" s="1228" t="s">
        <v>2782</v>
      </c>
      <c r="E14" s="1227">
        <v>0.8</v>
      </c>
      <c r="F14" s="1227"/>
      <c r="G14" s="1329" t="s">
        <v>2788</v>
      </c>
    </row>
    <row r="15" spans="2:7" s="703" customFormat="1" ht="22.5" customHeight="1">
      <c r="B15" s="709"/>
      <c r="C15" s="365" t="s">
        <v>897</v>
      </c>
      <c r="D15" s="1032" t="s">
        <v>2782</v>
      </c>
      <c r="E15" s="1031">
        <v>0.8</v>
      </c>
      <c r="F15" s="1031"/>
      <c r="G15" s="1142" t="s">
        <v>1166</v>
      </c>
    </row>
    <row r="16" spans="2:7" s="703" customFormat="1" ht="22.5" customHeight="1">
      <c r="B16" s="709"/>
      <c r="C16" s="1162" t="s">
        <v>898</v>
      </c>
      <c r="D16" s="1032" t="s">
        <v>2782</v>
      </c>
      <c r="E16" s="1061" t="s">
        <v>2781</v>
      </c>
      <c r="F16" s="1061"/>
      <c r="G16" s="1142" t="s">
        <v>1167</v>
      </c>
    </row>
    <row r="17" spans="2:7" s="703" customFormat="1" ht="22.5" customHeight="1">
      <c r="B17" s="709"/>
      <c r="C17" s="1162" t="s">
        <v>83</v>
      </c>
      <c r="D17" s="1032"/>
      <c r="E17" s="1032"/>
      <c r="F17" s="1032"/>
      <c r="G17" s="1142"/>
    </row>
    <row r="18" spans="2:7" s="703" customFormat="1" ht="22.5" customHeight="1">
      <c r="B18" s="709"/>
      <c r="C18" s="1162" t="s">
        <v>2497</v>
      </c>
      <c r="D18" s="1032" t="s">
        <v>2782</v>
      </c>
      <c r="E18" s="1032" t="s">
        <v>2781</v>
      </c>
      <c r="F18" s="1032"/>
      <c r="G18" s="1142" t="s">
        <v>2246</v>
      </c>
    </row>
    <row r="19" spans="2:7" s="703" customFormat="1" ht="22.5" customHeight="1">
      <c r="B19" s="709"/>
      <c r="C19" s="1162" t="s">
        <v>96</v>
      </c>
      <c r="D19" s="1032"/>
      <c r="E19" s="1032"/>
      <c r="F19" s="1032"/>
      <c r="G19" s="1142"/>
    </row>
    <row r="20" spans="2:7" s="703" customFormat="1" ht="22.5" customHeight="1">
      <c r="B20" s="709"/>
      <c r="C20" s="1162" t="s">
        <v>2498</v>
      </c>
      <c r="D20" s="1032" t="s">
        <v>2782</v>
      </c>
      <c r="E20" s="1032" t="s">
        <v>2781</v>
      </c>
      <c r="F20" s="1032"/>
      <c r="G20" s="1142" t="s">
        <v>1168</v>
      </c>
    </row>
    <row r="21" spans="2:7" s="703" customFormat="1" ht="22.5" customHeight="1">
      <c r="B21" s="709"/>
      <c r="C21" s="1162" t="s">
        <v>97</v>
      </c>
      <c r="D21" s="1032"/>
      <c r="E21" s="1032"/>
      <c r="F21" s="1032"/>
      <c r="G21" s="1142"/>
    </row>
    <row r="22" spans="2:7" s="703" customFormat="1" ht="22.5" customHeight="1">
      <c r="B22" s="709"/>
      <c r="C22" s="1162" t="s">
        <v>98</v>
      </c>
      <c r="D22" s="1032" t="s">
        <v>2782</v>
      </c>
      <c r="E22" s="1032" t="s">
        <v>2781</v>
      </c>
      <c r="F22" s="1032"/>
      <c r="G22" s="1142" t="s">
        <v>404</v>
      </c>
    </row>
    <row r="23" spans="2:7" s="703" customFormat="1" ht="22.5" customHeight="1">
      <c r="B23" s="709"/>
      <c r="C23" s="1162" t="s">
        <v>99</v>
      </c>
      <c r="D23" s="1032"/>
      <c r="E23" s="1032"/>
      <c r="F23" s="1032"/>
      <c r="G23" s="1142"/>
    </row>
    <row r="24" spans="2:7" s="703" customFormat="1" ht="22.5" customHeight="1">
      <c r="B24" s="709"/>
      <c r="C24" s="329" t="s">
        <v>2499</v>
      </c>
      <c r="D24" s="1032" t="s">
        <v>2781</v>
      </c>
      <c r="E24" s="1032" t="s">
        <v>101</v>
      </c>
      <c r="F24" s="1032"/>
      <c r="G24" s="1142" t="s">
        <v>1528</v>
      </c>
    </row>
    <row r="25" spans="2:7" s="703" customFormat="1" ht="22.5" customHeight="1">
      <c r="B25" s="709"/>
      <c r="C25" s="329" t="s">
        <v>100</v>
      </c>
      <c r="D25" s="1032"/>
      <c r="E25" s="1032"/>
      <c r="F25" s="1032"/>
      <c r="G25" s="1142"/>
    </row>
    <row r="26" spans="2:7" s="703" customFormat="1" ht="22.5" customHeight="1">
      <c r="B26" s="709"/>
      <c r="C26" s="329" t="s">
        <v>2500</v>
      </c>
      <c r="D26" s="1032" t="s">
        <v>2781</v>
      </c>
      <c r="E26" s="1032" t="s">
        <v>600</v>
      </c>
      <c r="F26" s="1032"/>
      <c r="G26" s="1142" t="s">
        <v>1529</v>
      </c>
    </row>
    <row r="27" spans="2:7" s="703" customFormat="1" ht="22.5" customHeight="1">
      <c r="B27" s="709"/>
      <c r="C27" s="329" t="s">
        <v>1527</v>
      </c>
      <c r="D27" s="1032"/>
      <c r="E27" s="1032"/>
      <c r="F27" s="1032"/>
      <c r="G27" s="1142"/>
    </row>
    <row r="28" spans="2:7" s="703" customFormat="1" ht="22.5" customHeight="1">
      <c r="B28" s="716" t="s">
        <v>900</v>
      </c>
      <c r="C28" s="1192" t="s">
        <v>2501</v>
      </c>
      <c r="D28" s="1194" t="s">
        <v>2782</v>
      </c>
      <c r="E28" s="1194" t="s">
        <v>450</v>
      </c>
      <c r="F28" s="1194"/>
      <c r="G28" s="1330" t="s">
        <v>2185</v>
      </c>
    </row>
    <row r="29" spans="2:7" s="703" customFormat="1" ht="22.5" customHeight="1">
      <c r="B29" s="722"/>
      <c r="C29" s="1229" t="s">
        <v>3067</v>
      </c>
      <c r="D29" s="1098" t="s">
        <v>2782</v>
      </c>
      <c r="E29" s="1098" t="s">
        <v>2797</v>
      </c>
      <c r="F29" s="1098"/>
      <c r="G29" s="243" t="s">
        <v>2790</v>
      </c>
    </row>
    <row r="30" spans="2:7" s="703" customFormat="1" ht="22.5" customHeight="1">
      <c r="B30" s="722"/>
      <c r="C30" s="1229" t="s">
        <v>3068</v>
      </c>
      <c r="D30" s="1098" t="s">
        <v>2782</v>
      </c>
      <c r="E30" s="1098" t="s">
        <v>2797</v>
      </c>
      <c r="F30" s="1098"/>
      <c r="G30" s="243" t="s">
        <v>432</v>
      </c>
    </row>
    <row r="31" spans="2:7" s="703" customFormat="1" ht="22.5" customHeight="1">
      <c r="B31" s="722"/>
      <c r="C31" s="1229" t="s">
        <v>3069</v>
      </c>
      <c r="D31" s="1032" t="s">
        <v>2782</v>
      </c>
      <c r="E31" s="1098" t="s">
        <v>2797</v>
      </c>
      <c r="F31" s="1098"/>
      <c r="G31" s="243" t="s">
        <v>432</v>
      </c>
    </row>
    <row r="32" spans="2:7" s="703" customFormat="1" ht="22.5" customHeight="1">
      <c r="B32" s="722"/>
      <c r="C32" s="1231" t="s">
        <v>3070</v>
      </c>
      <c r="D32" s="1032" t="s">
        <v>2782</v>
      </c>
      <c r="E32" s="1098" t="s">
        <v>2797</v>
      </c>
      <c r="F32" s="1098"/>
      <c r="G32" s="243" t="s">
        <v>2246</v>
      </c>
    </row>
    <row r="33" spans="2:7" s="703" customFormat="1" ht="22.5" customHeight="1">
      <c r="B33" s="722"/>
      <c r="C33" s="1229" t="s">
        <v>1202</v>
      </c>
      <c r="D33" s="1098" t="s">
        <v>2782</v>
      </c>
      <c r="E33" s="1098" t="s">
        <v>2797</v>
      </c>
      <c r="F33" s="1098"/>
      <c r="G33" s="243" t="s">
        <v>2791</v>
      </c>
    </row>
    <row r="34" spans="2:7" s="703" customFormat="1" ht="22.5" customHeight="1">
      <c r="B34" s="722"/>
      <c r="C34" s="1195" t="s">
        <v>2502</v>
      </c>
      <c r="D34" s="1191" t="s">
        <v>2782</v>
      </c>
      <c r="E34" s="1191" t="s">
        <v>2800</v>
      </c>
      <c r="F34" s="1191"/>
      <c r="G34" s="1331" t="s">
        <v>421</v>
      </c>
    </row>
    <row r="35" spans="2:7" s="703" customFormat="1" ht="22.5" customHeight="1">
      <c r="B35" s="722"/>
      <c r="C35" s="1232" t="s">
        <v>1203</v>
      </c>
      <c r="D35" s="1061" t="s">
        <v>2782</v>
      </c>
      <c r="E35" s="1052">
        <v>0</v>
      </c>
      <c r="F35" s="1052"/>
      <c r="G35" s="243" t="s">
        <v>2246</v>
      </c>
    </row>
    <row r="36" spans="2:7" s="703" customFormat="1" ht="22.5" customHeight="1">
      <c r="B36" s="722"/>
      <c r="C36" s="1232" t="s">
        <v>1204</v>
      </c>
      <c r="D36" s="1032" t="s">
        <v>2782</v>
      </c>
      <c r="E36" s="1030">
        <v>0</v>
      </c>
      <c r="F36" s="1030"/>
      <c r="G36" s="243" t="s">
        <v>2246</v>
      </c>
    </row>
    <row r="37" spans="2:7" s="703" customFormat="1" ht="22.5" customHeight="1">
      <c r="B37" s="722"/>
      <c r="C37" s="1232" t="s">
        <v>1205</v>
      </c>
      <c r="D37" s="1032" t="s">
        <v>2782</v>
      </c>
      <c r="E37" s="1055">
        <v>0.012</v>
      </c>
      <c r="F37" s="1055"/>
      <c r="G37" s="243" t="s">
        <v>2793</v>
      </c>
    </row>
    <row r="38" spans="2:7" s="703" customFormat="1" ht="22.5" customHeight="1">
      <c r="B38" s="722"/>
      <c r="C38" s="1232" t="s">
        <v>1206</v>
      </c>
      <c r="D38" s="1032" t="s">
        <v>2782</v>
      </c>
      <c r="E38" s="1031">
        <v>0.01</v>
      </c>
      <c r="F38" s="1031"/>
      <c r="G38" s="243" t="s">
        <v>2793</v>
      </c>
    </row>
    <row r="39" spans="2:7" s="703" customFormat="1" ht="22.5" customHeight="1">
      <c r="B39" s="722"/>
      <c r="C39" s="1232" t="s">
        <v>1207</v>
      </c>
      <c r="D39" s="1032" t="s">
        <v>2782</v>
      </c>
      <c r="E39" s="1031">
        <v>0</v>
      </c>
      <c r="F39" s="1031"/>
      <c r="G39" s="243" t="s">
        <v>2793</v>
      </c>
    </row>
    <row r="40" spans="2:7" s="703" customFormat="1" ht="22.5" customHeight="1">
      <c r="B40" s="722"/>
      <c r="C40" s="1232" t="s">
        <v>1208</v>
      </c>
      <c r="D40" s="1061" t="s">
        <v>2782</v>
      </c>
      <c r="E40" s="1052">
        <v>0</v>
      </c>
      <c r="F40" s="1052"/>
      <c r="G40" s="243" t="s">
        <v>2793</v>
      </c>
    </row>
    <row r="41" spans="2:7" s="703" customFormat="1" ht="22.5" customHeight="1">
      <c r="B41" s="722"/>
      <c r="C41" s="1232" t="s">
        <v>1209</v>
      </c>
      <c r="D41" s="1061" t="s">
        <v>2782</v>
      </c>
      <c r="E41" s="1052">
        <v>0</v>
      </c>
      <c r="F41" s="1052"/>
      <c r="G41" s="243" t="s">
        <v>2246</v>
      </c>
    </row>
    <row r="42" spans="2:7" s="703" customFormat="1" ht="22.5" customHeight="1">
      <c r="B42" s="722"/>
      <c r="C42" s="1197" t="s">
        <v>2503</v>
      </c>
      <c r="D42" s="1200" t="s">
        <v>2782</v>
      </c>
      <c r="E42" s="1199">
        <v>3</v>
      </c>
      <c r="F42" s="1199"/>
      <c r="G42" s="1332" t="s">
        <v>2547</v>
      </c>
    </row>
    <row r="43" spans="2:7" s="703" customFormat="1" ht="22.5" customHeight="1">
      <c r="B43" s="722"/>
      <c r="C43" s="1233" t="s">
        <v>1210</v>
      </c>
      <c r="D43" s="1032" t="s">
        <v>2782</v>
      </c>
      <c r="E43" s="1031" t="s">
        <v>1546</v>
      </c>
      <c r="F43" s="1031"/>
      <c r="G43" s="243" t="s">
        <v>2794</v>
      </c>
    </row>
    <row r="44" spans="2:7" s="703" customFormat="1" ht="22.5" customHeight="1">
      <c r="B44" s="722"/>
      <c r="C44" s="1233" t="s">
        <v>1211</v>
      </c>
      <c r="D44" s="1032" t="s">
        <v>2782</v>
      </c>
      <c r="E44" s="1031" t="s">
        <v>1546</v>
      </c>
      <c r="F44" s="1031"/>
      <c r="G44" s="243" t="s">
        <v>117</v>
      </c>
    </row>
    <row r="45" spans="2:7" s="703" customFormat="1" ht="22.5" customHeight="1">
      <c r="B45" s="722"/>
      <c r="C45" s="1232" t="s">
        <v>1212</v>
      </c>
      <c r="D45" s="1032" t="s">
        <v>2782</v>
      </c>
      <c r="E45" s="1031" t="s">
        <v>1546</v>
      </c>
      <c r="F45" s="1031"/>
      <c r="G45" s="243" t="s">
        <v>1275</v>
      </c>
    </row>
    <row r="46" spans="2:7" s="703" customFormat="1" ht="22.5" customHeight="1">
      <c r="B46" s="722"/>
      <c r="C46" s="291" t="s">
        <v>2504</v>
      </c>
      <c r="D46" s="1032" t="s">
        <v>2782</v>
      </c>
      <c r="E46" s="1039">
        <v>9</v>
      </c>
      <c r="F46" s="1039"/>
      <c r="G46" s="1138" t="s">
        <v>2332</v>
      </c>
    </row>
    <row r="47" spans="2:7" s="703" customFormat="1" ht="22.5" customHeight="1">
      <c r="B47" s="722"/>
      <c r="C47" s="1201" t="s">
        <v>2505</v>
      </c>
      <c r="D47" s="1200" t="s">
        <v>2782</v>
      </c>
      <c r="E47" s="1202" t="s">
        <v>2822</v>
      </c>
      <c r="F47" s="1202"/>
      <c r="G47" s="1332" t="s">
        <v>2547</v>
      </c>
    </row>
    <row r="48" spans="2:7" s="703" customFormat="1" ht="22.5" customHeight="1">
      <c r="B48" s="722"/>
      <c r="C48" s="244" t="s">
        <v>1292</v>
      </c>
      <c r="D48" s="1032"/>
      <c r="E48" s="1031"/>
      <c r="F48" s="1031"/>
      <c r="G48" s="1136"/>
    </row>
    <row r="49" spans="2:7" s="703" customFormat="1" ht="22.5" customHeight="1">
      <c r="B49" s="722"/>
      <c r="C49" s="1232" t="s">
        <v>1213</v>
      </c>
      <c r="D49" s="1032" t="s">
        <v>2782</v>
      </c>
      <c r="E49" s="1030" t="s">
        <v>1540</v>
      </c>
      <c r="F49" s="1030"/>
      <c r="G49" s="243" t="s">
        <v>118</v>
      </c>
    </row>
    <row r="50" spans="2:7" s="703" customFormat="1" ht="22.5" customHeight="1">
      <c r="B50" s="722"/>
      <c r="C50" s="1232" t="s">
        <v>2765</v>
      </c>
      <c r="D50" s="1032"/>
      <c r="E50" s="1030"/>
      <c r="F50" s="1030"/>
      <c r="G50" s="282" t="s">
        <v>2233</v>
      </c>
    </row>
    <row r="51" spans="2:7" s="703" customFormat="1" ht="22.5" customHeight="1">
      <c r="B51" s="724"/>
      <c r="C51" s="291" t="s">
        <v>2506</v>
      </c>
      <c r="D51" s="1032" t="s">
        <v>2782</v>
      </c>
      <c r="E51" s="1039">
        <v>20</v>
      </c>
      <c r="F51" s="1039"/>
      <c r="G51" s="1138" t="s">
        <v>2332</v>
      </c>
    </row>
    <row r="52" spans="2:7" s="703" customFormat="1" ht="22.5" customHeight="1">
      <c r="B52" s="722"/>
      <c r="C52" s="1201" t="s">
        <v>2507</v>
      </c>
      <c r="D52" s="1191" t="s">
        <v>2782</v>
      </c>
      <c r="E52" s="1191" t="s">
        <v>3195</v>
      </c>
      <c r="F52" s="1191"/>
      <c r="G52" s="1333" t="s">
        <v>442</v>
      </c>
    </row>
    <row r="53" spans="2:7" s="703" customFormat="1" ht="22.5" customHeight="1">
      <c r="B53" s="722"/>
      <c r="C53" s="291" t="s">
        <v>1293</v>
      </c>
      <c r="D53" s="1098"/>
      <c r="E53" s="1098"/>
      <c r="F53" s="1098"/>
      <c r="G53" s="243"/>
    </row>
    <row r="54" spans="2:7" s="703" customFormat="1" ht="22.5" customHeight="1">
      <c r="B54" s="722"/>
      <c r="C54" s="1234" t="s">
        <v>1214</v>
      </c>
      <c r="D54" s="1236" t="s">
        <v>2782</v>
      </c>
      <c r="E54" s="1235">
        <v>2</v>
      </c>
      <c r="F54" s="1235"/>
      <c r="G54" s="1116" t="s">
        <v>385</v>
      </c>
    </row>
    <row r="55" spans="2:7" s="703" customFormat="1" ht="22.5" customHeight="1">
      <c r="B55" s="746" t="s">
        <v>1280</v>
      </c>
      <c r="C55" s="1204" t="s">
        <v>2508</v>
      </c>
      <c r="D55" s="1194" t="s">
        <v>2781</v>
      </c>
      <c r="E55" s="1194" t="s">
        <v>600</v>
      </c>
      <c r="F55" s="1194"/>
      <c r="G55" s="1334" t="s">
        <v>555</v>
      </c>
    </row>
    <row r="56" spans="2:7" s="703" customFormat="1" ht="22.5" customHeight="1">
      <c r="B56" s="724" t="s">
        <v>1281</v>
      </c>
      <c r="C56" s="1229" t="s">
        <v>1216</v>
      </c>
      <c r="D56" s="1097" t="s">
        <v>2781</v>
      </c>
      <c r="E56" s="1152">
        <v>78.5</v>
      </c>
      <c r="F56" s="1152"/>
      <c r="G56" s="1328" t="s">
        <v>119</v>
      </c>
    </row>
    <row r="57" spans="2:7" s="703" customFormat="1" ht="22.5" customHeight="1">
      <c r="B57" s="724"/>
      <c r="C57" s="1229" t="s">
        <v>1217</v>
      </c>
      <c r="D57" s="1097" t="s">
        <v>2781</v>
      </c>
      <c r="E57" s="1152">
        <v>42</v>
      </c>
      <c r="F57" s="1152"/>
      <c r="G57" s="1328" t="s">
        <v>119</v>
      </c>
    </row>
    <row r="58" spans="2:7" s="703" customFormat="1" ht="22.5" customHeight="1">
      <c r="B58" s="724"/>
      <c r="C58" s="1224" t="s">
        <v>1218</v>
      </c>
      <c r="D58" s="1097" t="s">
        <v>2783</v>
      </c>
      <c r="E58" s="1152">
        <v>65</v>
      </c>
      <c r="F58" s="1152"/>
      <c r="G58" s="1328" t="s">
        <v>439</v>
      </c>
    </row>
    <row r="59" spans="2:7" s="703" customFormat="1" ht="22.5" customHeight="1">
      <c r="B59" s="724"/>
      <c r="C59" s="1238" t="s">
        <v>1219</v>
      </c>
      <c r="D59" s="1097" t="s">
        <v>2783</v>
      </c>
      <c r="E59" s="1152">
        <v>80</v>
      </c>
      <c r="F59" s="1152"/>
      <c r="G59" s="1328" t="s">
        <v>439</v>
      </c>
    </row>
    <row r="60" spans="2:7" s="703" customFormat="1" ht="22.5" customHeight="1">
      <c r="B60" s="724"/>
      <c r="C60" s="1238" t="s">
        <v>1215</v>
      </c>
      <c r="D60" s="1097"/>
      <c r="E60" s="1152"/>
      <c r="F60" s="1152"/>
      <c r="G60" s="1328"/>
    </row>
    <row r="61" spans="2:7" s="703" customFormat="1" ht="22.5" customHeight="1">
      <c r="B61" s="724"/>
      <c r="C61" s="1224" t="s">
        <v>1220</v>
      </c>
      <c r="D61" s="1097" t="s">
        <v>2781</v>
      </c>
      <c r="E61" s="1152">
        <v>20</v>
      </c>
      <c r="F61" s="1152"/>
      <c r="G61" s="1328" t="s">
        <v>120</v>
      </c>
    </row>
    <row r="62" spans="2:7" s="703" customFormat="1" ht="22.5" customHeight="1">
      <c r="B62" s="724"/>
      <c r="C62" s="1224" t="s">
        <v>1221</v>
      </c>
      <c r="D62" s="1097" t="s">
        <v>2781</v>
      </c>
      <c r="E62" s="1152">
        <v>20</v>
      </c>
      <c r="F62" s="1152"/>
      <c r="G62" s="1328" t="s">
        <v>120</v>
      </c>
    </row>
    <row r="63" spans="2:7" s="703" customFormat="1" ht="22.5" customHeight="1">
      <c r="B63" s="731"/>
      <c r="C63" s="1166" t="s">
        <v>2509</v>
      </c>
      <c r="D63" s="1100" t="s">
        <v>2781</v>
      </c>
      <c r="E63" s="1100" t="s">
        <v>1043</v>
      </c>
      <c r="F63" s="1100"/>
      <c r="G63" s="1139" t="s">
        <v>924</v>
      </c>
    </row>
    <row r="64" spans="2:7" s="703" customFormat="1" ht="22.5" customHeight="1">
      <c r="B64" s="746" t="s">
        <v>3121</v>
      </c>
      <c r="C64" s="1192" t="s">
        <v>2510</v>
      </c>
      <c r="D64" s="1207" t="s">
        <v>2782</v>
      </c>
      <c r="E64" s="1207" t="s">
        <v>2800</v>
      </c>
      <c r="F64" s="1207"/>
      <c r="G64" s="1335" t="s">
        <v>2547</v>
      </c>
    </row>
    <row r="65" spans="2:7" s="703" customFormat="1" ht="22.5" customHeight="1">
      <c r="B65" s="724"/>
      <c r="C65" s="291" t="s">
        <v>1351</v>
      </c>
      <c r="D65" s="1032"/>
      <c r="E65" s="1032"/>
      <c r="F65" s="1032"/>
      <c r="G65" s="349"/>
    </row>
    <row r="66" spans="2:7" s="703" customFormat="1" ht="22.5" customHeight="1">
      <c r="B66" s="724"/>
      <c r="C66" s="1232" t="s">
        <v>1230</v>
      </c>
      <c r="D66" s="1061" t="s">
        <v>2782</v>
      </c>
      <c r="E66" s="1061" t="s">
        <v>2815</v>
      </c>
      <c r="F66" s="1061"/>
      <c r="G66" s="320" t="s">
        <v>121</v>
      </c>
    </row>
    <row r="67" spans="2:7" s="703" customFormat="1" ht="22.5" customHeight="1">
      <c r="B67" s="724"/>
      <c r="C67" s="1232" t="s">
        <v>1228</v>
      </c>
      <c r="D67" s="1242"/>
      <c r="E67" s="1241"/>
      <c r="F67" s="1241"/>
      <c r="G67" s="320"/>
    </row>
    <row r="68" spans="2:7" s="703" customFormat="1" ht="22.5" customHeight="1">
      <c r="B68" s="724"/>
      <c r="C68" s="1232" t="s">
        <v>1231</v>
      </c>
      <c r="D68" s="1061" t="s">
        <v>2782</v>
      </c>
      <c r="E68" s="1054" t="s">
        <v>2846</v>
      </c>
      <c r="F68" s="1054"/>
      <c r="G68" s="320" t="s">
        <v>123</v>
      </c>
    </row>
    <row r="69" spans="2:7" s="703" customFormat="1" ht="22.5" customHeight="1">
      <c r="B69" s="724"/>
      <c r="C69" s="1232" t="s">
        <v>1232</v>
      </c>
      <c r="D69" s="1061" t="s">
        <v>2782</v>
      </c>
      <c r="E69" s="1054" t="s">
        <v>2850</v>
      </c>
      <c r="F69" s="1054"/>
      <c r="G69" s="320" t="s">
        <v>123</v>
      </c>
    </row>
    <row r="70" spans="2:7" s="703" customFormat="1" ht="22.5" customHeight="1">
      <c r="B70" s="724"/>
      <c r="C70" s="1243" t="s">
        <v>1233</v>
      </c>
      <c r="D70" s="1032" t="s">
        <v>2782</v>
      </c>
      <c r="E70" s="1032" t="s">
        <v>3128</v>
      </c>
      <c r="F70" s="1032"/>
      <c r="G70" s="320" t="s">
        <v>124</v>
      </c>
    </row>
    <row r="71" spans="2:7" s="703" customFormat="1" ht="21" customHeight="1">
      <c r="B71" s="709"/>
      <c r="C71" s="1201" t="s">
        <v>2511</v>
      </c>
      <c r="D71" s="1200" t="s">
        <v>2782</v>
      </c>
      <c r="E71" s="1199">
        <v>1</v>
      </c>
      <c r="F71" s="1199"/>
      <c r="G71" s="1336" t="s">
        <v>2547</v>
      </c>
    </row>
    <row r="72" spans="2:7" s="703" customFormat="1" ht="22.5" customHeight="1">
      <c r="B72" s="724"/>
      <c r="C72" s="1233" t="s">
        <v>1234</v>
      </c>
      <c r="D72" s="1065" t="s">
        <v>2782</v>
      </c>
      <c r="E72" s="1065" t="s">
        <v>2795</v>
      </c>
      <c r="F72" s="1065"/>
      <c r="G72" s="320" t="s">
        <v>125</v>
      </c>
    </row>
    <row r="73" spans="2:7" s="703" customFormat="1" ht="22.5" customHeight="1">
      <c r="B73" s="724"/>
      <c r="C73" s="1233" t="s">
        <v>1380</v>
      </c>
      <c r="D73" s="1065"/>
      <c r="E73" s="1070"/>
      <c r="F73" s="1070"/>
      <c r="G73" s="320"/>
    </row>
    <row r="74" spans="2:7" s="703" customFormat="1" ht="22.5" customHeight="1">
      <c r="B74" s="724"/>
      <c r="C74" s="1233" t="s">
        <v>1235</v>
      </c>
      <c r="D74" s="1065" t="s">
        <v>2782</v>
      </c>
      <c r="E74" s="1065" t="s">
        <v>3130</v>
      </c>
      <c r="F74" s="1065"/>
      <c r="G74" s="320" t="s">
        <v>2187</v>
      </c>
    </row>
    <row r="75" spans="2:7" s="703" customFormat="1" ht="22.5" customHeight="1">
      <c r="B75" s="724"/>
      <c r="C75" s="1233" t="s">
        <v>2250</v>
      </c>
      <c r="D75" s="1065"/>
      <c r="E75" s="1070"/>
      <c r="F75" s="1070"/>
      <c r="G75" s="320"/>
    </row>
    <row r="76" spans="2:7" s="703" customFormat="1" ht="22.5" customHeight="1">
      <c r="B76" s="724"/>
      <c r="C76" s="1208" t="s">
        <v>2512</v>
      </c>
      <c r="D76" s="1200" t="s">
        <v>2782</v>
      </c>
      <c r="E76" s="1200" t="s">
        <v>1032</v>
      </c>
      <c r="F76" s="1200"/>
      <c r="G76" s="1332" t="s">
        <v>2547</v>
      </c>
    </row>
    <row r="77" spans="2:7" s="703" customFormat="1" ht="22.5" customHeight="1">
      <c r="B77" s="724"/>
      <c r="C77" s="1243" t="s">
        <v>1236</v>
      </c>
      <c r="D77" s="1032" t="s">
        <v>2782</v>
      </c>
      <c r="E77" s="1030">
        <v>100</v>
      </c>
      <c r="F77" s="1030"/>
      <c r="G77" s="243" t="s">
        <v>126</v>
      </c>
    </row>
    <row r="78" spans="2:7" s="703" customFormat="1" ht="22.5" customHeight="1">
      <c r="B78" s="724"/>
      <c r="C78" s="1243" t="s">
        <v>1237</v>
      </c>
      <c r="D78" s="1032" t="s">
        <v>2782</v>
      </c>
      <c r="E78" s="1030" t="s">
        <v>2252</v>
      </c>
      <c r="F78" s="1030"/>
      <c r="G78" s="243" t="s">
        <v>2253</v>
      </c>
    </row>
    <row r="79" spans="2:7" s="703" customFormat="1" ht="22.5" customHeight="1">
      <c r="B79" s="724"/>
      <c r="C79" s="1243" t="s">
        <v>1238</v>
      </c>
      <c r="D79" s="1032" t="s">
        <v>2782</v>
      </c>
      <c r="E79" s="1030" t="s">
        <v>2866</v>
      </c>
      <c r="F79" s="1030"/>
      <c r="G79" s="243" t="s">
        <v>1042</v>
      </c>
    </row>
    <row r="80" spans="2:7" s="703" customFormat="1" ht="22.5" customHeight="1">
      <c r="B80" s="709"/>
      <c r="C80" s="291" t="s">
        <v>2513</v>
      </c>
      <c r="D80" s="1032" t="s">
        <v>2783</v>
      </c>
      <c r="E80" s="1030">
        <v>1.53</v>
      </c>
      <c r="F80" s="1030"/>
      <c r="G80" s="1137" t="s">
        <v>1169</v>
      </c>
    </row>
    <row r="81" spans="2:7" s="703" customFormat="1" ht="22.5" customHeight="1">
      <c r="B81" s="724"/>
      <c r="C81" s="1232" t="s">
        <v>1239</v>
      </c>
      <c r="D81" s="1044" t="s">
        <v>2783</v>
      </c>
      <c r="E81" s="1044" t="s">
        <v>1032</v>
      </c>
      <c r="F81" s="1044"/>
      <c r="G81" s="1337" t="s">
        <v>127</v>
      </c>
    </row>
    <row r="82" spans="2:7" s="703" customFormat="1" ht="22.5" customHeight="1">
      <c r="B82" s="724"/>
      <c r="C82" s="1232" t="s">
        <v>1229</v>
      </c>
      <c r="D82" s="1044"/>
      <c r="E82" s="1043"/>
      <c r="F82" s="1043"/>
      <c r="G82" s="1337"/>
    </row>
    <row r="83" spans="2:7" s="703" customFormat="1" ht="22.5" customHeight="1">
      <c r="B83" s="724"/>
      <c r="C83" s="365" t="s">
        <v>2514</v>
      </c>
      <c r="D83" s="1044" t="s">
        <v>2782</v>
      </c>
      <c r="E83" s="1043" t="s">
        <v>3150</v>
      </c>
      <c r="F83" s="1043"/>
      <c r="G83" s="1338" t="s">
        <v>2335</v>
      </c>
    </row>
    <row r="84" spans="2:7" s="703" customFormat="1" ht="22.5" customHeight="1">
      <c r="B84" s="724"/>
      <c r="C84" s="364" t="s">
        <v>2515</v>
      </c>
      <c r="D84" s="1044" t="s">
        <v>2782</v>
      </c>
      <c r="E84" s="1043">
        <v>1</v>
      </c>
      <c r="F84" s="1043"/>
      <c r="G84" s="1338" t="s">
        <v>1042</v>
      </c>
    </row>
    <row r="85" spans="2:7" s="703" customFormat="1" ht="22.5" customHeight="1">
      <c r="B85" s="724"/>
      <c r="C85" s="1244" t="s">
        <v>1227</v>
      </c>
      <c r="D85" s="1044" t="s">
        <v>2781</v>
      </c>
      <c r="E85" s="1043"/>
      <c r="F85" s="1043"/>
      <c r="G85" s="1338" t="s">
        <v>1042</v>
      </c>
    </row>
    <row r="86" spans="2:7" s="703" customFormat="1" ht="22.5" customHeight="1">
      <c r="B86" s="724"/>
      <c r="C86" s="1244" t="s">
        <v>1226</v>
      </c>
      <c r="D86" s="1044"/>
      <c r="E86" s="1043"/>
      <c r="F86" s="1043"/>
      <c r="G86" s="1338"/>
    </row>
    <row r="87" spans="2:7" s="703" customFormat="1" ht="22.5" customHeight="1">
      <c r="B87" s="724"/>
      <c r="C87" s="1245" t="s">
        <v>1222</v>
      </c>
      <c r="D87" s="1044" t="s">
        <v>2781</v>
      </c>
      <c r="E87" s="1043">
        <v>5</v>
      </c>
      <c r="F87" s="1043"/>
      <c r="G87" s="1338" t="s">
        <v>1170</v>
      </c>
    </row>
    <row r="88" spans="2:7" s="703" customFormat="1" ht="22.5" customHeight="1">
      <c r="B88" s="724"/>
      <c r="C88" s="364" t="s">
        <v>2518</v>
      </c>
      <c r="D88" s="1044" t="s">
        <v>2781</v>
      </c>
      <c r="E88" s="1043">
        <v>3</v>
      </c>
      <c r="F88" s="1043"/>
      <c r="G88" s="1338" t="s">
        <v>345</v>
      </c>
    </row>
    <row r="89" spans="2:7" s="703" customFormat="1" ht="22.5" customHeight="1">
      <c r="B89" s="724"/>
      <c r="C89" s="1244" t="s">
        <v>1531</v>
      </c>
      <c r="D89" s="1044"/>
      <c r="E89" s="1043"/>
      <c r="F89" s="1043"/>
      <c r="G89" s="1338"/>
    </row>
    <row r="90" spans="2:7" s="703" customFormat="1" ht="22.5" customHeight="1">
      <c r="B90" s="724"/>
      <c r="C90" s="364" t="s">
        <v>1224</v>
      </c>
      <c r="D90" s="1044" t="s">
        <v>2781</v>
      </c>
      <c r="E90" s="1043">
        <v>3</v>
      </c>
      <c r="F90" s="1043"/>
      <c r="G90" s="1338" t="s">
        <v>345</v>
      </c>
    </row>
    <row r="91" spans="2:7" s="703" customFormat="1" ht="22.5" customHeight="1">
      <c r="B91" s="724"/>
      <c r="C91" s="364" t="s">
        <v>1223</v>
      </c>
      <c r="D91" s="1044"/>
      <c r="E91" s="1043"/>
      <c r="F91" s="1043"/>
      <c r="G91" s="1338"/>
    </row>
    <row r="92" spans="2:7" s="703" customFormat="1" ht="22.5" customHeight="1">
      <c r="B92" s="724"/>
      <c r="C92" s="364" t="s">
        <v>1225</v>
      </c>
      <c r="D92" s="1044" t="s">
        <v>2783</v>
      </c>
      <c r="E92" s="1043">
        <v>1</v>
      </c>
      <c r="F92" s="1043"/>
      <c r="G92" s="1338" t="s">
        <v>593</v>
      </c>
    </row>
    <row r="93" spans="2:7" s="703" customFormat="1" ht="22.5" customHeight="1">
      <c r="B93" s="724"/>
      <c r="C93" s="364" t="s">
        <v>73</v>
      </c>
      <c r="D93" s="1044"/>
      <c r="E93" s="1043"/>
      <c r="F93" s="1043"/>
      <c r="G93" s="1338"/>
    </row>
    <row r="94" spans="2:7" s="703" customFormat="1" ht="22.5" customHeight="1">
      <c r="B94" s="731"/>
      <c r="C94" s="1175" t="s">
        <v>2521</v>
      </c>
      <c r="D94" s="1112" t="s">
        <v>2781</v>
      </c>
      <c r="E94" s="1111">
        <v>5</v>
      </c>
      <c r="F94" s="1111"/>
      <c r="G94" s="1140" t="s">
        <v>1171</v>
      </c>
    </row>
    <row r="95" spans="2:7" s="703" customFormat="1" ht="22.5" customHeight="1">
      <c r="B95" s="735" t="s">
        <v>1282</v>
      </c>
      <c r="C95" s="1192" t="s">
        <v>2522</v>
      </c>
      <c r="D95" s="1207" t="s">
        <v>2781</v>
      </c>
      <c r="E95" s="1209">
        <v>70</v>
      </c>
      <c r="F95" s="1209"/>
      <c r="G95" s="1330" t="s">
        <v>2547</v>
      </c>
    </row>
    <row r="96" spans="2:7" s="703" customFormat="1" ht="22.5" customHeight="1">
      <c r="B96" s="736" t="s">
        <v>1283</v>
      </c>
      <c r="C96" s="244" t="s">
        <v>1294</v>
      </c>
      <c r="D96" s="1032"/>
      <c r="E96" s="1030"/>
      <c r="F96" s="1030"/>
      <c r="G96" s="1136"/>
    </row>
    <row r="97" spans="2:7" s="703" customFormat="1" ht="22.5" customHeight="1">
      <c r="B97" s="724"/>
      <c r="C97" s="1233" t="s">
        <v>1240</v>
      </c>
      <c r="D97" s="1032" t="s">
        <v>2781</v>
      </c>
      <c r="E97" s="1030" t="s">
        <v>631</v>
      </c>
      <c r="F97" s="1030"/>
      <c r="G97" s="243" t="s">
        <v>128</v>
      </c>
    </row>
    <row r="98" spans="2:7" s="703" customFormat="1" ht="22.5" customHeight="1">
      <c r="B98" s="724"/>
      <c r="C98" s="1243" t="s">
        <v>1295</v>
      </c>
      <c r="D98" s="1032"/>
      <c r="E98" s="1031"/>
      <c r="F98" s="1031"/>
      <c r="G98" s="320"/>
    </row>
    <row r="99" spans="2:7" s="703" customFormat="1" ht="22.5" customHeight="1">
      <c r="B99" s="724"/>
      <c r="C99" s="1233" t="s">
        <v>1241</v>
      </c>
      <c r="D99" s="1032" t="s">
        <v>2781</v>
      </c>
      <c r="E99" s="1030" t="s">
        <v>631</v>
      </c>
      <c r="F99" s="1030"/>
      <c r="G99" s="243" t="s">
        <v>128</v>
      </c>
    </row>
    <row r="100" spans="2:7" s="703" customFormat="1" ht="22.5" customHeight="1">
      <c r="B100" s="724"/>
      <c r="C100" s="1243" t="s">
        <v>925</v>
      </c>
      <c r="D100" s="1032"/>
      <c r="E100" s="1030"/>
      <c r="F100" s="1030"/>
      <c r="G100" s="243"/>
    </row>
    <row r="101" spans="2:7" s="703" customFormat="1" ht="22.5" customHeight="1">
      <c r="B101" s="724"/>
      <c r="C101" s="1233" t="s">
        <v>1242</v>
      </c>
      <c r="D101" s="1032" t="s">
        <v>2781</v>
      </c>
      <c r="E101" s="1030" t="s">
        <v>631</v>
      </c>
      <c r="F101" s="1030"/>
      <c r="G101" s="243" t="s">
        <v>128</v>
      </c>
    </row>
    <row r="102" spans="2:7" s="703" customFormat="1" ht="22.5" customHeight="1">
      <c r="B102" s="724"/>
      <c r="C102" s="1243" t="s">
        <v>1244</v>
      </c>
      <c r="D102" s="1032" t="s">
        <v>2781</v>
      </c>
      <c r="E102" s="1030" t="s">
        <v>631</v>
      </c>
      <c r="F102" s="1030"/>
      <c r="G102" s="243" t="s">
        <v>128</v>
      </c>
    </row>
    <row r="103" spans="2:7" s="703" customFormat="1" ht="22.5" customHeight="1">
      <c r="B103" s="724"/>
      <c r="C103" s="1243" t="s">
        <v>1243</v>
      </c>
      <c r="D103" s="1032"/>
      <c r="E103" s="1030"/>
      <c r="F103" s="1030"/>
      <c r="G103" s="243"/>
    </row>
    <row r="104" spans="2:7" s="703" customFormat="1" ht="22.5" customHeight="1">
      <c r="B104" s="731"/>
      <c r="C104" s="1165" t="s">
        <v>2523</v>
      </c>
      <c r="D104" s="1087" t="s">
        <v>2781</v>
      </c>
      <c r="E104" s="1123">
        <v>55</v>
      </c>
      <c r="F104" s="1123"/>
      <c r="G104" s="1339" t="s">
        <v>3080</v>
      </c>
    </row>
    <row r="105" spans="2:7" s="703" customFormat="1" ht="22.5" customHeight="1">
      <c r="B105" s="1118" t="s">
        <v>1284</v>
      </c>
      <c r="C105" s="1210" t="s">
        <v>2524</v>
      </c>
      <c r="D105" s="1207" t="s">
        <v>2781</v>
      </c>
      <c r="E105" s="1211">
        <v>0.8</v>
      </c>
      <c r="F105" s="1211"/>
      <c r="G105" s="1340" t="s">
        <v>555</v>
      </c>
    </row>
    <row r="106" spans="2:7" s="703" customFormat="1" ht="22.5" customHeight="1">
      <c r="B106" s="736" t="s">
        <v>1285</v>
      </c>
      <c r="C106" s="1243" t="s">
        <v>1245</v>
      </c>
      <c r="D106" s="1044" t="s">
        <v>2781</v>
      </c>
      <c r="E106" s="1043">
        <v>78</v>
      </c>
      <c r="F106" s="1043"/>
      <c r="G106" s="1337" t="s">
        <v>130</v>
      </c>
    </row>
    <row r="107" spans="2:7" s="703" customFormat="1" ht="22.5" customHeight="1">
      <c r="B107" s="724"/>
      <c r="C107" s="1232" t="s">
        <v>1246</v>
      </c>
      <c r="D107" s="1044" t="s">
        <v>2781</v>
      </c>
      <c r="E107" s="1043">
        <v>80</v>
      </c>
      <c r="F107" s="1043"/>
      <c r="G107" s="1337" t="s">
        <v>130</v>
      </c>
    </row>
    <row r="108" spans="2:7" s="703" customFormat="1" ht="22.5" customHeight="1">
      <c r="B108" s="724"/>
      <c r="C108" s="1232" t="s">
        <v>1247</v>
      </c>
      <c r="D108" s="1044" t="s">
        <v>2781</v>
      </c>
      <c r="E108" s="1043">
        <v>80</v>
      </c>
      <c r="F108" s="1043"/>
      <c r="G108" s="1337" t="s">
        <v>130</v>
      </c>
    </row>
    <row r="109" spans="2:7" s="703" customFormat="1" ht="22.5" customHeight="1">
      <c r="B109" s="724"/>
      <c r="C109" s="1232" t="s">
        <v>1248</v>
      </c>
      <c r="D109" s="1044" t="s">
        <v>2781</v>
      </c>
      <c r="E109" s="1043">
        <v>80</v>
      </c>
      <c r="F109" s="1043"/>
      <c r="G109" s="1337" t="s">
        <v>2242</v>
      </c>
    </row>
    <row r="110" spans="2:7" s="703" customFormat="1" ht="22.5" customHeight="1">
      <c r="B110" s="724"/>
      <c r="C110" s="1232" t="s">
        <v>1249</v>
      </c>
      <c r="D110" s="1044" t="s">
        <v>2781</v>
      </c>
      <c r="E110" s="1043">
        <v>80</v>
      </c>
      <c r="F110" s="1043"/>
      <c r="G110" s="1337" t="s">
        <v>2242</v>
      </c>
    </row>
    <row r="111" spans="2:7" s="703" customFormat="1" ht="22.5" customHeight="1">
      <c r="B111" s="724"/>
      <c r="C111" s="1212" t="s">
        <v>2525</v>
      </c>
      <c r="D111" s="1191" t="s">
        <v>2781</v>
      </c>
      <c r="E111" s="1191" t="s">
        <v>1040</v>
      </c>
      <c r="F111" s="1191"/>
      <c r="G111" s="1341" t="s">
        <v>555</v>
      </c>
    </row>
    <row r="112" spans="2:7" s="703" customFormat="1" ht="22.5" customHeight="1">
      <c r="B112" s="724"/>
      <c r="C112" s="1232" t="s">
        <v>1250</v>
      </c>
      <c r="D112" s="1098" t="s">
        <v>2781</v>
      </c>
      <c r="E112" s="1032" t="s">
        <v>1040</v>
      </c>
      <c r="F112" s="1032"/>
      <c r="G112" s="1342" t="s">
        <v>578</v>
      </c>
    </row>
    <row r="113" spans="2:7" s="703" customFormat="1" ht="22.5" customHeight="1">
      <c r="B113" s="724"/>
      <c r="C113" s="1232" t="s">
        <v>580</v>
      </c>
      <c r="D113" s="1032"/>
      <c r="E113" s="1032"/>
      <c r="F113" s="1032"/>
      <c r="G113" s="1343"/>
    </row>
    <row r="114" spans="2:7" s="703" customFormat="1" ht="22.5" customHeight="1">
      <c r="B114" s="724"/>
      <c r="C114" s="1249" t="s">
        <v>1145</v>
      </c>
      <c r="D114" s="1098" t="s">
        <v>2781</v>
      </c>
      <c r="E114" s="1032" t="s">
        <v>1040</v>
      </c>
      <c r="F114" s="1032"/>
      <c r="G114" s="1342" t="s">
        <v>578</v>
      </c>
    </row>
    <row r="115" spans="2:7" s="703" customFormat="1" ht="22.5" customHeight="1">
      <c r="B115" s="724"/>
      <c r="C115" s="1249" t="s">
        <v>1146</v>
      </c>
      <c r="D115" s="1098" t="s">
        <v>2781</v>
      </c>
      <c r="E115" s="1032" t="s">
        <v>1040</v>
      </c>
      <c r="F115" s="1032"/>
      <c r="G115" s="1342" t="s">
        <v>473</v>
      </c>
    </row>
    <row r="116" spans="2:7" s="703" customFormat="1" ht="22.5" customHeight="1">
      <c r="B116" s="724"/>
      <c r="C116" s="1249" t="s">
        <v>1147</v>
      </c>
      <c r="D116" s="1098" t="s">
        <v>2781</v>
      </c>
      <c r="E116" s="1032" t="s">
        <v>1040</v>
      </c>
      <c r="F116" s="1032"/>
      <c r="G116" s="1342" t="s">
        <v>578</v>
      </c>
    </row>
    <row r="117" spans="2:7" s="703" customFormat="1" ht="22.5" customHeight="1">
      <c r="B117" s="724"/>
      <c r="C117" s="1249" t="s">
        <v>1148</v>
      </c>
      <c r="D117" s="1098" t="s">
        <v>2781</v>
      </c>
      <c r="E117" s="1032" t="s">
        <v>1040</v>
      </c>
      <c r="F117" s="1032"/>
      <c r="G117" s="1342" t="s">
        <v>578</v>
      </c>
    </row>
    <row r="118" spans="2:7" s="703" customFormat="1" ht="22.5" customHeight="1">
      <c r="B118" s="724"/>
      <c r="C118" s="1232" t="s">
        <v>1149</v>
      </c>
      <c r="D118" s="1098" t="s">
        <v>2781</v>
      </c>
      <c r="E118" s="1032" t="s">
        <v>1040</v>
      </c>
      <c r="F118" s="1032"/>
      <c r="G118" s="1342" t="s">
        <v>578</v>
      </c>
    </row>
    <row r="119" spans="2:7" s="703" customFormat="1" ht="22.5" customHeight="1">
      <c r="B119" s="724"/>
      <c r="C119" s="1232" t="s">
        <v>1151</v>
      </c>
      <c r="D119" s="1098" t="s">
        <v>2781</v>
      </c>
      <c r="E119" s="1032" t="s">
        <v>1040</v>
      </c>
      <c r="F119" s="1032"/>
      <c r="G119" s="1342" t="s">
        <v>578</v>
      </c>
    </row>
    <row r="120" spans="2:7" s="703" customFormat="1" ht="22.5" customHeight="1">
      <c r="B120" s="724"/>
      <c r="C120" s="1232" t="s">
        <v>1150</v>
      </c>
      <c r="D120" s="1156"/>
      <c r="E120" s="1032"/>
      <c r="F120" s="1032"/>
      <c r="G120" s="243"/>
    </row>
    <row r="121" spans="2:7" ht="22.5" customHeight="1">
      <c r="B121" s="1153"/>
      <c r="C121" s="364" t="s">
        <v>2526</v>
      </c>
      <c r="D121" s="1154" t="s">
        <v>2781</v>
      </c>
      <c r="E121" s="1154" t="s">
        <v>600</v>
      </c>
      <c r="F121" s="1154"/>
      <c r="G121" s="1344" t="s">
        <v>3104</v>
      </c>
    </row>
    <row r="122" spans="2:7" ht="22.5" customHeight="1">
      <c r="B122" s="1153"/>
      <c r="C122" s="364" t="s">
        <v>95</v>
      </c>
      <c r="D122" s="1154"/>
      <c r="E122" s="1154"/>
      <c r="F122" s="1154"/>
      <c r="G122" s="1344"/>
    </row>
    <row r="123" spans="2:7" ht="22.5" customHeight="1">
      <c r="B123" s="1153"/>
      <c r="C123" s="364" t="s">
        <v>2527</v>
      </c>
      <c r="D123" s="1154" t="s">
        <v>2783</v>
      </c>
      <c r="E123" s="1154" t="s">
        <v>599</v>
      </c>
      <c r="F123" s="1154"/>
      <c r="G123" s="1344" t="s">
        <v>432</v>
      </c>
    </row>
    <row r="124" spans="2:7" s="703" customFormat="1" ht="22.5" customHeight="1">
      <c r="B124" s="724"/>
      <c r="C124" s="364" t="s">
        <v>84</v>
      </c>
      <c r="D124" s="1156"/>
      <c r="E124" s="1156"/>
      <c r="F124" s="1156"/>
      <c r="G124" s="243"/>
    </row>
    <row r="125" spans="2:7" s="703" customFormat="1" ht="22.5" customHeight="1">
      <c r="B125" s="724"/>
      <c r="C125" s="364" t="s">
        <v>2528</v>
      </c>
      <c r="D125" s="1156" t="s">
        <v>2783</v>
      </c>
      <c r="E125" s="1156" t="s">
        <v>2795</v>
      </c>
      <c r="F125" s="1156"/>
      <c r="G125" s="243" t="s">
        <v>432</v>
      </c>
    </row>
    <row r="126" spans="2:7" s="703" customFormat="1" ht="22.5" customHeight="1">
      <c r="B126" s="731"/>
      <c r="C126" s="1175" t="s">
        <v>85</v>
      </c>
      <c r="D126" s="1117"/>
      <c r="E126" s="1117"/>
      <c r="F126" s="1117"/>
      <c r="G126" s="1116"/>
    </row>
    <row r="127" spans="2:7" s="703" customFormat="1" ht="22.5" customHeight="1">
      <c r="B127" s="746" t="s">
        <v>1286</v>
      </c>
      <c r="C127" s="1173" t="s">
        <v>2529</v>
      </c>
      <c r="D127" s="1104" t="s">
        <v>599</v>
      </c>
      <c r="E127" s="1104" t="s">
        <v>3130</v>
      </c>
      <c r="F127" s="1104"/>
      <c r="G127" s="1141" t="s">
        <v>2123</v>
      </c>
    </row>
    <row r="128" spans="2:7" s="703" customFormat="1" ht="23.25" customHeight="1">
      <c r="B128" s="724" t="s">
        <v>490</v>
      </c>
      <c r="C128" s="1212" t="s">
        <v>2530</v>
      </c>
      <c r="D128" s="1191" t="s">
        <v>599</v>
      </c>
      <c r="E128" s="1191" t="s">
        <v>2800</v>
      </c>
      <c r="F128" s="1191"/>
      <c r="G128" s="1345" t="s">
        <v>3112</v>
      </c>
    </row>
    <row r="129" spans="2:7" s="703" customFormat="1" ht="22.5" customHeight="1">
      <c r="B129" s="724"/>
      <c r="C129" s="1232" t="s">
        <v>1153</v>
      </c>
      <c r="D129" s="1252" t="s">
        <v>599</v>
      </c>
      <c r="E129" s="1251">
        <v>4</v>
      </c>
      <c r="F129" s="1251"/>
      <c r="G129" s="243" t="s">
        <v>3104</v>
      </c>
    </row>
    <row r="130" spans="2:7" s="703" customFormat="1" ht="22.5" customHeight="1">
      <c r="B130" s="724"/>
      <c r="C130" s="1232" t="s">
        <v>1152</v>
      </c>
      <c r="D130" s="1156" t="s">
        <v>599</v>
      </c>
      <c r="E130" s="1253" t="s">
        <v>2818</v>
      </c>
      <c r="F130" s="1253"/>
      <c r="G130" s="243" t="s">
        <v>385</v>
      </c>
    </row>
    <row r="131" spans="2:7" s="703" customFormat="1" ht="22.5" customHeight="1">
      <c r="B131" s="724"/>
      <c r="C131" s="1232" t="s">
        <v>1154</v>
      </c>
      <c r="D131" s="1252" t="s">
        <v>599</v>
      </c>
      <c r="E131" s="1251" t="s">
        <v>3157</v>
      </c>
      <c r="F131" s="1251"/>
      <c r="G131" s="243" t="s">
        <v>385</v>
      </c>
    </row>
    <row r="132" spans="2:7" s="703" customFormat="1" ht="22.5" customHeight="1">
      <c r="B132" s="731"/>
      <c r="C132" s="1116" t="s">
        <v>2531</v>
      </c>
      <c r="D132" s="1117" t="s">
        <v>599</v>
      </c>
      <c r="E132" s="1117" t="s">
        <v>1032</v>
      </c>
      <c r="F132" s="1117"/>
      <c r="G132" s="1116" t="s">
        <v>439</v>
      </c>
    </row>
    <row r="133" spans="2:7" s="703" customFormat="1" ht="22.5" customHeight="1">
      <c r="B133" s="1101" t="s">
        <v>1288</v>
      </c>
      <c r="C133" s="1220" t="s">
        <v>2532</v>
      </c>
      <c r="D133" s="1356" t="s">
        <v>2783</v>
      </c>
      <c r="E133" s="1356" t="s">
        <v>3128</v>
      </c>
      <c r="F133" s="1356"/>
      <c r="G133" s="1330" t="s">
        <v>593</v>
      </c>
    </row>
    <row r="134" spans="1:7" s="703" customFormat="1" ht="22.5" customHeight="1">
      <c r="A134" s="736"/>
      <c r="B134" s="736" t="s">
        <v>1287</v>
      </c>
      <c r="C134" s="1323" t="s">
        <v>2257</v>
      </c>
      <c r="D134" s="1321" t="s">
        <v>2783</v>
      </c>
      <c r="E134" s="1322" t="s">
        <v>600</v>
      </c>
      <c r="F134" s="1322"/>
      <c r="G134" s="1346" t="s">
        <v>385</v>
      </c>
    </row>
    <row r="135" spans="2:7" s="703" customFormat="1" ht="22.5" customHeight="1">
      <c r="B135" s="724"/>
      <c r="C135" s="1189" t="s">
        <v>2533</v>
      </c>
      <c r="D135" s="1216" t="s">
        <v>2783</v>
      </c>
      <c r="E135" s="1215">
        <v>15</v>
      </c>
      <c r="F135" s="1215"/>
      <c r="G135" s="1347" t="s">
        <v>1781</v>
      </c>
    </row>
    <row r="136" spans="2:7" s="703" customFormat="1" ht="22.5" customHeight="1">
      <c r="B136" s="736"/>
      <c r="C136" s="1249" t="s">
        <v>510</v>
      </c>
      <c r="D136" s="1157" t="s">
        <v>2783</v>
      </c>
      <c r="E136" s="1157" t="s">
        <v>3163</v>
      </c>
      <c r="F136" s="1157"/>
      <c r="G136" s="1337" t="s">
        <v>593</v>
      </c>
    </row>
    <row r="137" spans="2:7" s="703" customFormat="1" ht="22.5" customHeight="1">
      <c r="B137" s="736"/>
      <c r="C137" s="1249" t="s">
        <v>1155</v>
      </c>
      <c r="D137" s="1157" t="s">
        <v>2783</v>
      </c>
      <c r="E137" s="1157" t="s">
        <v>3204</v>
      </c>
      <c r="F137" s="1157"/>
      <c r="G137" s="1337" t="s">
        <v>474</v>
      </c>
    </row>
    <row r="138" spans="2:7" s="703" customFormat="1" ht="22.5" customHeight="1">
      <c r="B138" s="736"/>
      <c r="C138" s="1249" t="s">
        <v>1156</v>
      </c>
      <c r="D138" s="1044" t="s">
        <v>2783</v>
      </c>
      <c r="E138" s="1074">
        <v>0.2</v>
      </c>
      <c r="F138" s="1074"/>
      <c r="G138" s="1337" t="s">
        <v>2968</v>
      </c>
    </row>
    <row r="139" spans="2:7" s="703" customFormat="1" ht="22.5" customHeight="1">
      <c r="B139" s="736"/>
      <c r="C139" s="1177" t="s">
        <v>1966</v>
      </c>
      <c r="D139" s="1157" t="s">
        <v>2783</v>
      </c>
      <c r="E139" s="254">
        <v>90</v>
      </c>
      <c r="F139" s="254"/>
      <c r="G139" s="1338" t="s">
        <v>30</v>
      </c>
    </row>
    <row r="140" spans="2:7" s="703" customFormat="1" ht="22.5" customHeight="1">
      <c r="B140" s="941"/>
      <c r="C140" s="1178" t="s">
        <v>2534</v>
      </c>
      <c r="D140" s="1115" t="s">
        <v>2783</v>
      </c>
      <c r="E140" s="457">
        <v>90</v>
      </c>
      <c r="F140" s="457"/>
      <c r="G140" s="1140" t="s">
        <v>30</v>
      </c>
    </row>
    <row r="141" spans="2:7" s="703" customFormat="1" ht="22.5" customHeight="1">
      <c r="B141" s="1101" t="s">
        <v>93</v>
      </c>
      <c r="C141" s="1254" t="s">
        <v>2535</v>
      </c>
      <c r="D141" s="999" t="s">
        <v>2783</v>
      </c>
      <c r="E141" s="938">
        <v>0.7</v>
      </c>
      <c r="F141" s="938"/>
      <c r="G141" s="1348" t="s">
        <v>30</v>
      </c>
    </row>
    <row r="142" spans="2:7" s="703" customFormat="1" ht="22.5" customHeight="1">
      <c r="B142" s="731" t="s">
        <v>94</v>
      </c>
      <c r="C142" s="1204" t="s">
        <v>2536</v>
      </c>
      <c r="D142" s="1256" t="s">
        <v>2783</v>
      </c>
      <c r="E142" s="1255">
        <v>80</v>
      </c>
      <c r="F142" s="1255"/>
      <c r="G142" s="1349" t="s">
        <v>1785</v>
      </c>
    </row>
    <row r="143" spans="2:7" s="703" customFormat="1" ht="22.5" customHeight="1">
      <c r="B143" s="724"/>
      <c r="C143" s="1249" t="s">
        <v>1157</v>
      </c>
      <c r="D143" s="1044"/>
      <c r="E143" s="1043">
        <v>0</v>
      </c>
      <c r="F143" s="1043"/>
      <c r="G143" s="1337" t="s">
        <v>2246</v>
      </c>
    </row>
    <row r="144" spans="2:7" s="703" customFormat="1" ht="22.5" customHeight="1">
      <c r="B144" s="724"/>
      <c r="C144" s="1249" t="s">
        <v>1158</v>
      </c>
      <c r="D144" s="1044" t="s">
        <v>2783</v>
      </c>
      <c r="E144" s="1043" t="s">
        <v>2818</v>
      </c>
      <c r="F144" s="1043"/>
      <c r="G144" s="1337" t="s">
        <v>475</v>
      </c>
    </row>
    <row r="145" spans="2:7" s="703" customFormat="1" ht="22.5" customHeight="1">
      <c r="B145" s="731"/>
      <c r="C145" s="1257" t="s">
        <v>1159</v>
      </c>
      <c r="D145" s="1112" t="s">
        <v>2783</v>
      </c>
      <c r="E145" s="1114">
        <v>0.8</v>
      </c>
      <c r="F145" s="1114"/>
      <c r="G145" s="1350" t="s">
        <v>30</v>
      </c>
    </row>
    <row r="146" spans="2:7" s="703" customFormat="1" ht="22.5" customHeight="1">
      <c r="B146" s="753" t="s">
        <v>1289</v>
      </c>
      <c r="C146" s="1218" t="s">
        <v>2537</v>
      </c>
      <c r="D146" s="1207" t="s">
        <v>2783</v>
      </c>
      <c r="E146" s="1207" t="s">
        <v>600</v>
      </c>
      <c r="F146" s="1207"/>
      <c r="G146" s="1466" t="s">
        <v>1921</v>
      </c>
    </row>
    <row r="147" spans="2:7" s="703" customFormat="1" ht="22.5" customHeight="1">
      <c r="B147" s="709" t="s">
        <v>1290</v>
      </c>
      <c r="C147" s="1249" t="s">
        <v>1160</v>
      </c>
      <c r="D147" s="1032" t="s">
        <v>2783</v>
      </c>
      <c r="E147" s="1032" t="s">
        <v>325</v>
      </c>
      <c r="F147" s="1032"/>
      <c r="G147" s="1351" t="s">
        <v>477</v>
      </c>
    </row>
    <row r="148" spans="1:7" s="703" customFormat="1" ht="22.5" customHeight="1">
      <c r="A148" s="724"/>
      <c r="B148" s="731" t="s">
        <v>3109</v>
      </c>
      <c r="C148" s="365" t="s">
        <v>2538</v>
      </c>
      <c r="D148" s="1032" t="s">
        <v>2783</v>
      </c>
      <c r="E148" s="1032" t="s">
        <v>328</v>
      </c>
      <c r="F148" s="1032"/>
      <c r="G148" s="1413" t="s">
        <v>1921</v>
      </c>
    </row>
    <row r="149" spans="2:7" s="703" customFormat="1" ht="22.5" customHeight="1">
      <c r="B149" s="735" t="s">
        <v>1291</v>
      </c>
      <c r="C149" s="1218" t="s">
        <v>2539</v>
      </c>
      <c r="D149" s="1219" t="s">
        <v>599</v>
      </c>
      <c r="E149" s="1219" t="s">
        <v>3128</v>
      </c>
      <c r="F149" s="1219"/>
      <c r="G149" s="1353" t="s">
        <v>1928</v>
      </c>
    </row>
    <row r="150" spans="2:7" s="703" customFormat="1" ht="22.5" customHeight="1">
      <c r="B150" s="709" t="s">
        <v>1935</v>
      </c>
      <c r="C150" s="1260" t="s">
        <v>1162</v>
      </c>
      <c r="D150" s="1099" t="s">
        <v>599</v>
      </c>
      <c r="E150" s="1099" t="s">
        <v>1040</v>
      </c>
      <c r="F150" s="1099"/>
      <c r="G150" s="1354" t="s">
        <v>385</v>
      </c>
    </row>
    <row r="151" spans="2:7" s="703" customFormat="1" ht="22.5" customHeight="1">
      <c r="B151" s="731"/>
      <c r="C151" s="1167" t="s">
        <v>2540</v>
      </c>
      <c r="D151" s="1105" t="s">
        <v>599</v>
      </c>
      <c r="E151" s="1105" t="s">
        <v>1040</v>
      </c>
      <c r="F151" s="1105"/>
      <c r="G151" s="760" t="s">
        <v>385</v>
      </c>
    </row>
    <row r="152" spans="2:7" s="703" customFormat="1" ht="22.5" customHeight="1">
      <c r="B152" s="735" t="s">
        <v>90</v>
      </c>
      <c r="C152" s="1220" t="s">
        <v>2541</v>
      </c>
      <c r="D152" s="1221" t="s">
        <v>599</v>
      </c>
      <c r="E152" s="1221" t="s">
        <v>3128</v>
      </c>
      <c r="F152" s="1221"/>
      <c r="G152" s="1353" t="s">
        <v>1928</v>
      </c>
    </row>
    <row r="153" spans="2:7" ht="22.5" customHeight="1">
      <c r="B153" s="709" t="s">
        <v>91</v>
      </c>
      <c r="C153" s="1260" t="s">
        <v>1163</v>
      </c>
      <c r="D153" s="1099" t="s">
        <v>599</v>
      </c>
      <c r="E153" s="1099" t="s">
        <v>1030</v>
      </c>
      <c r="F153" s="1099"/>
      <c r="G153" s="758" t="s">
        <v>385</v>
      </c>
    </row>
    <row r="154" spans="2:7" s="703" customFormat="1" ht="22.5" customHeight="1">
      <c r="B154" s="709" t="s">
        <v>92</v>
      </c>
      <c r="C154" s="1217" t="s">
        <v>2542</v>
      </c>
      <c r="D154" s="1213" t="s">
        <v>599</v>
      </c>
      <c r="E154" s="1213" t="s">
        <v>1040</v>
      </c>
      <c r="F154" s="1213"/>
      <c r="G154" s="1345" t="s">
        <v>1928</v>
      </c>
    </row>
    <row r="155" spans="2:7" ht="22.5" customHeight="1">
      <c r="B155" s="1153"/>
      <c r="C155" s="1260" t="s">
        <v>1164</v>
      </c>
      <c r="D155" s="1099" t="s">
        <v>599</v>
      </c>
      <c r="E155" s="1099" t="s">
        <v>1540</v>
      </c>
      <c r="F155" s="1099"/>
      <c r="G155" s="758" t="s">
        <v>385</v>
      </c>
    </row>
    <row r="156" spans="2:7" s="703" customFormat="1" ht="22.5" customHeight="1">
      <c r="B156" s="724"/>
      <c r="C156" s="1181" t="s">
        <v>1307</v>
      </c>
      <c r="D156" s="1099" t="s">
        <v>599</v>
      </c>
      <c r="E156" s="1099" t="s">
        <v>3130</v>
      </c>
      <c r="F156" s="1099"/>
      <c r="G156" s="1355" t="s">
        <v>1616</v>
      </c>
    </row>
    <row r="157" spans="2:7" s="703" customFormat="1" ht="22.5" customHeight="1">
      <c r="B157" s="709"/>
      <c r="C157" s="1182" t="s">
        <v>88</v>
      </c>
      <c r="D157" s="1099"/>
      <c r="E157" s="1099"/>
      <c r="F157" s="1099"/>
      <c r="G157" s="1355"/>
    </row>
    <row r="158" spans="2:7" s="703" customFormat="1" ht="22.5" customHeight="1">
      <c r="B158" s="709"/>
      <c r="C158" s="1181" t="s">
        <v>1308</v>
      </c>
      <c r="D158" s="1099" t="s">
        <v>599</v>
      </c>
      <c r="E158" s="1099" t="s">
        <v>3129</v>
      </c>
      <c r="F158" s="1099"/>
      <c r="G158" s="1355" t="s">
        <v>924</v>
      </c>
    </row>
    <row r="159" spans="2:7" s="703" customFormat="1" ht="22.5" customHeight="1">
      <c r="B159" s="709"/>
      <c r="C159" s="364" t="s">
        <v>3076</v>
      </c>
      <c r="D159" s="1099" t="s">
        <v>599</v>
      </c>
      <c r="E159" s="1099" t="s">
        <v>600</v>
      </c>
      <c r="F159" s="1099"/>
      <c r="G159" s="1355" t="s">
        <v>1782</v>
      </c>
    </row>
    <row r="160" spans="2:7" s="703" customFormat="1" ht="22.5" customHeight="1">
      <c r="B160" s="737"/>
      <c r="C160" s="1183" t="s">
        <v>3077</v>
      </c>
      <c r="D160" s="1100" t="s">
        <v>599</v>
      </c>
      <c r="E160" s="1100" t="s">
        <v>600</v>
      </c>
      <c r="F160" s="1100"/>
      <c r="G160" s="1146" t="s">
        <v>1782</v>
      </c>
    </row>
    <row r="161" ht="22.5" customHeight="1">
      <c r="C161" s="1160"/>
    </row>
  </sheetData>
  <sheetProtection/>
  <mergeCells count="3">
    <mergeCell ref="G3:G4"/>
    <mergeCell ref="C3:C4"/>
    <mergeCell ref="B3:B4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G49"/>
  <sheetViews>
    <sheetView workbookViewId="0" topLeftCell="C7">
      <selection activeCell="A3" sqref="A3:IV3"/>
    </sheetView>
  </sheetViews>
  <sheetFormatPr defaultColWidth="9.140625" defaultRowHeight="12.75"/>
  <cols>
    <col min="1" max="1" width="23.7109375" style="40" customWidth="1"/>
    <col min="2" max="2" width="30.57421875" style="40" customWidth="1"/>
    <col min="3" max="3" width="68.8515625" style="40" customWidth="1"/>
    <col min="4" max="4" width="12.00390625" style="40" customWidth="1"/>
    <col min="5" max="5" width="10.7109375" style="40" customWidth="1"/>
    <col min="6" max="6" width="10.140625" style="40" customWidth="1"/>
    <col min="7" max="7" width="22.7109375" style="1360" customWidth="1"/>
    <col min="8" max="16384" width="9.140625" style="40" customWidth="1"/>
  </cols>
  <sheetData>
    <row r="1" spans="1:6" ht="26.25">
      <c r="A1" s="1566" t="s">
        <v>1792</v>
      </c>
      <c r="B1" s="1566"/>
      <c r="C1" s="1566"/>
      <c r="D1" s="1566"/>
      <c r="E1" s="1566"/>
      <c r="F1" s="1566"/>
    </row>
    <row r="2" spans="1:6" ht="29.25" customHeight="1">
      <c r="A2" s="1566" t="s">
        <v>3075</v>
      </c>
      <c r="B2" s="1566"/>
      <c r="C2" s="1566"/>
      <c r="D2" s="1566"/>
      <c r="E2" s="1566"/>
      <c r="F2" s="1566"/>
    </row>
    <row r="3" spans="1:7" s="1309" customFormat="1" ht="50.25" customHeight="1">
      <c r="A3" s="505" t="s">
        <v>2453</v>
      </c>
      <c r="B3" s="468" t="s">
        <v>3154</v>
      </c>
      <c r="C3" s="468" t="s">
        <v>2454</v>
      </c>
      <c r="D3" s="505" t="s">
        <v>2455</v>
      </c>
      <c r="E3" s="505" t="s">
        <v>2461</v>
      </c>
      <c r="F3" s="505" t="s">
        <v>2462</v>
      </c>
      <c r="G3" s="1374" t="s">
        <v>613</v>
      </c>
    </row>
    <row r="4" spans="1:7" ht="21">
      <c r="A4" s="1377" t="s">
        <v>2463</v>
      </c>
      <c r="B4" s="1366" t="s">
        <v>2456</v>
      </c>
      <c r="C4" s="211"/>
      <c r="D4" s="211"/>
      <c r="E4" s="211"/>
      <c r="F4" s="211"/>
      <c r="G4" s="1357"/>
    </row>
    <row r="5" spans="1:7" s="703" customFormat="1" ht="22.5" customHeight="1">
      <c r="A5" s="706"/>
      <c r="B5" s="1027" t="s">
        <v>2178</v>
      </c>
      <c r="C5" s="1363" t="s">
        <v>601</v>
      </c>
      <c r="D5" s="1097" t="s">
        <v>2783</v>
      </c>
      <c r="E5" s="1097" t="s">
        <v>2782</v>
      </c>
      <c r="F5" s="1097" t="s">
        <v>600</v>
      </c>
      <c r="G5" s="1375" t="s">
        <v>385</v>
      </c>
    </row>
    <row r="6" spans="1:7" s="703" customFormat="1" ht="22.5" customHeight="1">
      <c r="A6" s="724"/>
      <c r="B6" s="758"/>
      <c r="C6" s="1224" t="s">
        <v>3065</v>
      </c>
      <c r="D6" s="1097" t="s">
        <v>2782</v>
      </c>
      <c r="E6" s="1096">
        <v>0.8</v>
      </c>
      <c r="F6" s="1096"/>
      <c r="G6" s="1051" t="s">
        <v>606</v>
      </c>
    </row>
    <row r="7" spans="1:7" s="703" customFormat="1" ht="22.5" customHeight="1">
      <c r="A7" s="724"/>
      <c r="B7" s="1354" t="s">
        <v>1789</v>
      </c>
      <c r="C7" s="1233" t="s">
        <v>1445</v>
      </c>
      <c r="D7" s="1065" t="s">
        <v>2782</v>
      </c>
      <c r="E7" s="1265">
        <v>2</v>
      </c>
      <c r="F7" s="1265"/>
      <c r="G7" s="1230" t="s">
        <v>385</v>
      </c>
    </row>
    <row r="8" spans="1:7" s="703" customFormat="1" ht="22.5" customHeight="1">
      <c r="A8" s="724"/>
      <c r="B8" s="1040" t="s">
        <v>1790</v>
      </c>
      <c r="C8" s="1262" t="s">
        <v>2509</v>
      </c>
      <c r="D8" s="1099" t="s">
        <v>2781</v>
      </c>
      <c r="E8" s="1099" t="s">
        <v>1043</v>
      </c>
      <c r="F8" s="1099"/>
      <c r="G8" s="1373" t="s">
        <v>924</v>
      </c>
    </row>
    <row r="9" spans="1:7" s="703" customFormat="1" ht="22.5" customHeight="1">
      <c r="A9" s="724"/>
      <c r="B9" s="1028" t="s">
        <v>1281</v>
      </c>
      <c r="C9" s="1028"/>
      <c r="D9" s="1097"/>
      <c r="E9" s="1152"/>
      <c r="F9" s="1152"/>
      <c r="G9" s="1051"/>
    </row>
    <row r="10" spans="1:7" s="703" customFormat="1" ht="22.5" customHeight="1">
      <c r="A10" s="724"/>
      <c r="B10" s="1040" t="s">
        <v>2258</v>
      </c>
      <c r="C10" s="1232" t="s">
        <v>605</v>
      </c>
      <c r="D10" s="1044" t="s">
        <v>2783</v>
      </c>
      <c r="E10" s="1044" t="s">
        <v>1032</v>
      </c>
      <c r="F10" s="1044"/>
      <c r="G10" s="1048" t="s">
        <v>127</v>
      </c>
    </row>
    <row r="11" spans="1:7" s="703" customFormat="1" ht="22.5" customHeight="1">
      <c r="A11" s="724"/>
      <c r="B11" s="1040" t="s">
        <v>2259</v>
      </c>
      <c r="C11" s="1174" t="s">
        <v>2529</v>
      </c>
      <c r="D11" s="1099" t="s">
        <v>599</v>
      </c>
      <c r="E11" s="1099" t="s">
        <v>3130</v>
      </c>
      <c r="F11" s="1099"/>
      <c r="G11" s="1373" t="s">
        <v>2123</v>
      </c>
    </row>
    <row r="12" spans="1:7" s="703" customFormat="1" ht="22.5" customHeight="1">
      <c r="A12" s="724"/>
      <c r="B12" s="1028" t="s">
        <v>490</v>
      </c>
      <c r="C12" s="1232" t="s">
        <v>1152</v>
      </c>
      <c r="D12" s="1156" t="s">
        <v>599</v>
      </c>
      <c r="E12" s="1253" t="s">
        <v>2818</v>
      </c>
      <c r="F12" s="1253"/>
      <c r="G12" s="1230" t="s">
        <v>385</v>
      </c>
    </row>
    <row r="13" spans="1:7" s="703" customFormat="1" ht="22.5" customHeight="1">
      <c r="A13" s="724"/>
      <c r="B13" s="1028"/>
      <c r="C13" s="1232" t="s">
        <v>1154</v>
      </c>
      <c r="D13" s="1252" t="s">
        <v>599</v>
      </c>
      <c r="E13" s="1251" t="s">
        <v>3157</v>
      </c>
      <c r="F13" s="1251"/>
      <c r="G13" s="1230" t="s">
        <v>385</v>
      </c>
    </row>
    <row r="14" spans="1:7" s="703" customFormat="1" ht="22.5" customHeight="1">
      <c r="A14" s="736"/>
      <c r="B14" s="1364" t="s">
        <v>2260</v>
      </c>
      <c r="C14" s="1365" t="s">
        <v>2257</v>
      </c>
      <c r="D14" s="1098" t="s">
        <v>2783</v>
      </c>
      <c r="E14" s="1156" t="s">
        <v>600</v>
      </c>
      <c r="F14" s="1156"/>
      <c r="G14" s="1230" t="s">
        <v>385</v>
      </c>
    </row>
    <row r="15" spans="1:7" s="703" customFormat="1" ht="22.5" customHeight="1">
      <c r="A15" s="724"/>
      <c r="B15" s="1250" t="s">
        <v>1287</v>
      </c>
      <c r="C15" s="1249" t="s">
        <v>510</v>
      </c>
      <c r="D15" s="1157" t="s">
        <v>2783</v>
      </c>
      <c r="E15" s="1157" t="s">
        <v>3163</v>
      </c>
      <c r="F15" s="1157"/>
      <c r="G15" s="1048" t="s">
        <v>593</v>
      </c>
    </row>
    <row r="16" spans="1:7" s="703" customFormat="1" ht="22.5" customHeight="1">
      <c r="A16" s="724"/>
      <c r="B16" s="1250"/>
      <c r="C16" s="1249"/>
      <c r="D16" s="1044"/>
      <c r="E16" s="1074"/>
      <c r="F16" s="1074"/>
      <c r="G16" s="1048"/>
    </row>
    <row r="17" spans="1:7" s="703" customFormat="1" ht="22.5" customHeight="1">
      <c r="A17" s="724"/>
      <c r="B17" s="1493" t="s">
        <v>1289</v>
      </c>
      <c r="C17" s="1262" t="s">
        <v>2537</v>
      </c>
      <c r="D17" s="1032" t="s">
        <v>2783</v>
      </c>
      <c r="E17" s="1032" t="s">
        <v>600</v>
      </c>
      <c r="F17" s="1032"/>
      <c r="G17" s="1413" t="s">
        <v>1921</v>
      </c>
    </row>
    <row r="18" spans="1:7" s="703" customFormat="1" ht="22.5" customHeight="1">
      <c r="A18" s="724"/>
      <c r="B18" s="758" t="s">
        <v>1290</v>
      </c>
      <c r="C18" s="1249" t="s">
        <v>1160</v>
      </c>
      <c r="D18" s="1032" t="s">
        <v>2783</v>
      </c>
      <c r="E18" s="1032" t="s">
        <v>325</v>
      </c>
      <c r="F18" s="1032"/>
      <c r="G18" s="1467" t="s">
        <v>261</v>
      </c>
    </row>
    <row r="19" spans="1:7" s="703" customFormat="1" ht="22.5" customHeight="1">
      <c r="A19" s="724"/>
      <c r="B19" s="1028" t="s">
        <v>3109</v>
      </c>
      <c r="C19" s="365" t="s">
        <v>2538</v>
      </c>
      <c r="D19" s="1032" t="s">
        <v>2783</v>
      </c>
      <c r="E19" s="1032" t="s">
        <v>328</v>
      </c>
      <c r="F19" s="1032"/>
      <c r="G19" s="1413" t="s">
        <v>1921</v>
      </c>
    </row>
    <row r="20" spans="1:7" s="703" customFormat="1" ht="22.5" customHeight="1">
      <c r="A20" s="724"/>
      <c r="B20" s="758" t="s">
        <v>2261</v>
      </c>
      <c r="C20" s="1260" t="s">
        <v>1162</v>
      </c>
      <c r="D20" s="1099" t="s">
        <v>599</v>
      </c>
      <c r="E20" s="1099" t="s">
        <v>1040</v>
      </c>
      <c r="F20" s="1099"/>
      <c r="G20" s="1250" t="s">
        <v>385</v>
      </c>
    </row>
    <row r="21" spans="1:7" s="703" customFormat="1" ht="22.5" customHeight="1">
      <c r="A21" s="724"/>
      <c r="B21" s="758" t="s">
        <v>1935</v>
      </c>
      <c r="C21" s="365" t="s">
        <v>2540</v>
      </c>
      <c r="D21" s="1272" t="s">
        <v>599</v>
      </c>
      <c r="E21" s="1272" t="s">
        <v>1040</v>
      </c>
      <c r="F21" s="1272"/>
      <c r="G21" s="759" t="s">
        <v>385</v>
      </c>
    </row>
    <row r="22" spans="1:7" s="701" customFormat="1" ht="22.5" customHeight="1">
      <c r="A22" s="1153"/>
      <c r="B22" s="758" t="s">
        <v>2262</v>
      </c>
      <c r="C22" s="1260" t="s">
        <v>1163</v>
      </c>
      <c r="D22" s="1099" t="s">
        <v>599</v>
      </c>
      <c r="E22" s="1099" t="s">
        <v>1030</v>
      </c>
      <c r="F22" s="1099"/>
      <c r="G22" s="759" t="s">
        <v>385</v>
      </c>
    </row>
    <row r="23" spans="1:7" s="701" customFormat="1" ht="22.5" customHeight="1">
      <c r="A23" s="1153"/>
      <c r="B23" s="758" t="s">
        <v>91</v>
      </c>
      <c r="C23" s="1260" t="s">
        <v>1164</v>
      </c>
      <c r="D23" s="1099" t="s">
        <v>599</v>
      </c>
      <c r="E23" s="1099" t="s">
        <v>1540</v>
      </c>
      <c r="F23" s="1099"/>
      <c r="G23" s="759" t="s">
        <v>385</v>
      </c>
    </row>
    <row r="24" spans="1:7" ht="21">
      <c r="A24" s="842"/>
      <c r="B24" s="758" t="s">
        <v>92</v>
      </c>
      <c r="C24" s="216"/>
      <c r="D24" s="216"/>
      <c r="E24" s="216"/>
      <c r="F24" s="216"/>
      <c r="G24" s="1048"/>
    </row>
    <row r="25" spans="1:7" ht="21">
      <c r="A25" s="842"/>
      <c r="B25" s="758"/>
      <c r="C25" s="216"/>
      <c r="D25" s="216"/>
      <c r="E25" s="216"/>
      <c r="F25" s="216"/>
      <c r="G25" s="1048"/>
    </row>
    <row r="26" spans="1:7" ht="21">
      <c r="A26" s="842"/>
      <c r="B26" s="758"/>
      <c r="C26" s="216"/>
      <c r="D26" s="216"/>
      <c r="E26" s="216"/>
      <c r="F26" s="216"/>
      <c r="G26" s="1048"/>
    </row>
    <row r="27" spans="1:7" ht="21">
      <c r="A27" s="940"/>
      <c r="B27" s="216"/>
      <c r="C27" s="216"/>
      <c r="D27" s="216"/>
      <c r="E27" s="216"/>
      <c r="F27" s="216"/>
      <c r="G27" s="1048"/>
    </row>
    <row r="28" spans="1:7" ht="21">
      <c r="A28" s="937"/>
      <c r="B28" s="1518" t="s">
        <v>604</v>
      </c>
      <c r="C28" s="216"/>
      <c r="D28" s="216"/>
      <c r="E28" s="216"/>
      <c r="F28" s="216"/>
      <c r="G28" s="1048"/>
    </row>
    <row r="29" spans="1:7" s="703" customFormat="1" ht="22.5" customHeight="1">
      <c r="A29" s="724"/>
      <c r="B29" s="758"/>
      <c r="C29" s="329" t="s">
        <v>607</v>
      </c>
      <c r="D29" s="1032" t="s">
        <v>2781</v>
      </c>
      <c r="E29" s="1032" t="s">
        <v>101</v>
      </c>
      <c r="F29" s="1032"/>
      <c r="G29" s="1373" t="s">
        <v>1528</v>
      </c>
    </row>
    <row r="30" spans="1:7" s="703" customFormat="1" ht="22.5" customHeight="1">
      <c r="A30" s="724"/>
      <c r="B30" s="758"/>
      <c r="C30" s="329" t="s">
        <v>610</v>
      </c>
      <c r="D30" s="1032" t="s">
        <v>2781</v>
      </c>
      <c r="E30" s="1032" t="s">
        <v>600</v>
      </c>
      <c r="F30" s="1032"/>
      <c r="G30" s="1373" t="s">
        <v>1529</v>
      </c>
    </row>
    <row r="31" spans="1:7" s="703" customFormat="1" ht="22.5" customHeight="1">
      <c r="A31" s="724"/>
      <c r="B31" s="758"/>
      <c r="C31" s="329" t="s">
        <v>609</v>
      </c>
      <c r="D31" s="1032"/>
      <c r="E31" s="1032"/>
      <c r="F31" s="1032"/>
      <c r="G31" s="759"/>
    </row>
    <row r="32" spans="1:7" s="703" customFormat="1" ht="22.5" customHeight="1">
      <c r="A32" s="724"/>
      <c r="B32" s="1028"/>
      <c r="C32" s="364" t="s">
        <v>612</v>
      </c>
      <c r="D32" s="1044" t="s">
        <v>2783</v>
      </c>
      <c r="E32" s="1043">
        <v>1</v>
      </c>
      <c r="F32" s="1043"/>
      <c r="G32" s="1376" t="s">
        <v>593</v>
      </c>
    </row>
    <row r="33" spans="1:7" s="703" customFormat="1" ht="22.5" customHeight="1">
      <c r="A33" s="724"/>
      <c r="B33" s="1028"/>
      <c r="C33" s="364" t="s">
        <v>611</v>
      </c>
      <c r="D33" s="1044"/>
      <c r="E33" s="1043"/>
      <c r="F33" s="1043"/>
      <c r="G33" s="1376"/>
    </row>
    <row r="34" spans="1:7" s="703" customFormat="1" ht="22.5" customHeight="1">
      <c r="A34" s="724"/>
      <c r="B34" s="1028"/>
      <c r="C34" s="1181" t="s">
        <v>608</v>
      </c>
      <c r="D34" s="1099" t="s">
        <v>599</v>
      </c>
      <c r="E34" s="1099" t="s">
        <v>3130</v>
      </c>
      <c r="F34" s="1099"/>
      <c r="G34" s="759" t="s">
        <v>1616</v>
      </c>
    </row>
    <row r="35" spans="1:7" s="703" customFormat="1" ht="22.5" customHeight="1">
      <c r="A35" s="724"/>
      <c r="B35" s="758"/>
      <c r="C35" s="1181" t="s">
        <v>1308</v>
      </c>
      <c r="D35" s="1099" t="s">
        <v>599</v>
      </c>
      <c r="E35" s="1099" t="s">
        <v>3129</v>
      </c>
      <c r="F35" s="1099"/>
      <c r="G35" s="759" t="s">
        <v>924</v>
      </c>
    </row>
    <row r="36" spans="1:7" s="703" customFormat="1" ht="22.5" customHeight="1">
      <c r="A36" s="724"/>
      <c r="B36" s="758"/>
      <c r="C36" s="1181"/>
      <c r="D36" s="1099"/>
      <c r="E36" s="1099"/>
      <c r="F36" s="1099"/>
      <c r="G36" s="759"/>
    </row>
    <row r="37" spans="1:7" ht="21">
      <c r="A37" s="1377" t="s">
        <v>2458</v>
      </c>
      <c r="B37" s="1048">
        <v>2.1</v>
      </c>
      <c r="C37" s="216"/>
      <c r="D37" s="216"/>
      <c r="E37" s="216"/>
      <c r="F37" s="216"/>
      <c r="G37" s="1048"/>
    </row>
    <row r="38" spans="1:7" ht="21">
      <c r="A38" s="842"/>
      <c r="B38" s="216"/>
      <c r="C38" s="216"/>
      <c r="D38" s="216"/>
      <c r="E38" s="216"/>
      <c r="F38" s="216"/>
      <c r="G38" s="1048"/>
    </row>
    <row r="39" spans="1:7" ht="21">
      <c r="A39" s="842"/>
      <c r="B39" s="216"/>
      <c r="C39" s="216"/>
      <c r="D39" s="216"/>
      <c r="E39" s="216"/>
      <c r="F39" s="216"/>
      <c r="G39" s="1048"/>
    </row>
    <row r="40" spans="1:7" ht="21">
      <c r="A40" s="842"/>
      <c r="B40" s="216"/>
      <c r="C40" s="216"/>
      <c r="D40" s="216"/>
      <c r="E40" s="216"/>
      <c r="F40" s="216"/>
      <c r="G40" s="1048"/>
    </row>
    <row r="41" spans="1:7" ht="21">
      <c r="A41" s="842"/>
      <c r="B41" s="216"/>
      <c r="C41" s="216"/>
      <c r="D41" s="216"/>
      <c r="E41" s="216"/>
      <c r="F41" s="216"/>
      <c r="G41" s="1048"/>
    </row>
    <row r="42" spans="1:7" ht="21">
      <c r="A42" s="842"/>
      <c r="B42" s="216"/>
      <c r="C42" s="216"/>
      <c r="D42" s="216"/>
      <c r="E42" s="216"/>
      <c r="F42" s="216"/>
      <c r="G42" s="1048"/>
    </row>
    <row r="43" spans="1:7" ht="21">
      <c r="A43" s="842"/>
      <c r="B43" s="216"/>
      <c r="C43" s="216"/>
      <c r="D43" s="216"/>
      <c r="E43" s="216"/>
      <c r="F43" s="216"/>
      <c r="G43" s="1048"/>
    </row>
    <row r="44" spans="1:7" ht="21">
      <c r="A44" s="842"/>
      <c r="B44" s="216"/>
      <c r="C44" s="216"/>
      <c r="D44" s="216"/>
      <c r="E44" s="216"/>
      <c r="F44" s="216"/>
      <c r="G44" s="1048"/>
    </row>
    <row r="45" spans="1:7" ht="21">
      <c r="A45" s="842"/>
      <c r="B45" s="216"/>
      <c r="C45" s="216"/>
      <c r="D45" s="216"/>
      <c r="E45" s="216"/>
      <c r="F45" s="216"/>
      <c r="G45" s="1048"/>
    </row>
    <row r="46" spans="1:7" ht="21">
      <c r="A46" s="842"/>
      <c r="B46" s="216"/>
      <c r="C46" s="216"/>
      <c r="D46" s="216"/>
      <c r="E46" s="216"/>
      <c r="F46" s="216"/>
      <c r="G46" s="1048"/>
    </row>
    <row r="47" spans="1:7" ht="21">
      <c r="A47" s="842"/>
      <c r="B47" s="216"/>
      <c r="C47" s="216"/>
      <c r="D47" s="216"/>
      <c r="E47" s="216"/>
      <c r="F47" s="216"/>
      <c r="G47" s="1048"/>
    </row>
    <row r="48" spans="1:7" ht="21">
      <c r="A48" s="842"/>
      <c r="B48" s="216"/>
      <c r="C48" s="216"/>
      <c r="D48" s="216"/>
      <c r="E48" s="216"/>
      <c r="F48" s="216"/>
      <c r="G48" s="1048"/>
    </row>
    <row r="49" spans="1:7" ht="21">
      <c r="A49" s="940"/>
      <c r="B49" s="261"/>
      <c r="C49" s="261"/>
      <c r="D49" s="261"/>
      <c r="E49" s="261"/>
      <c r="F49" s="261"/>
      <c r="G49" s="1258"/>
    </row>
  </sheetData>
  <mergeCells count="2">
    <mergeCell ref="A1:F1"/>
    <mergeCell ref="A2:F2"/>
  </mergeCells>
  <printOptions/>
  <pageMargins left="0.35433070866141736" right="0.35433070866141736" top="0.984251968503937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L163"/>
  <sheetViews>
    <sheetView workbookViewId="0" topLeftCell="A25">
      <selection activeCell="A123" sqref="A123"/>
    </sheetView>
  </sheetViews>
  <sheetFormatPr defaultColWidth="9.140625" defaultRowHeight="23.25" customHeight="1"/>
  <cols>
    <col min="1" max="1" width="60.140625" style="8" customWidth="1"/>
    <col min="2" max="2" width="8.00390625" style="412" customWidth="1"/>
    <col min="3" max="3" width="7.140625" style="1082" customWidth="1"/>
    <col min="4" max="4" width="7.28125" style="1082" customWidth="1"/>
    <col min="5" max="9" width="4.7109375" style="412" customWidth="1"/>
    <col min="10" max="10" width="32.28125" style="1468" customWidth="1"/>
    <col min="11" max="16384" width="9.140625" style="8" customWidth="1"/>
  </cols>
  <sheetData>
    <row r="1" spans="1:7" ht="36" customHeight="1">
      <c r="A1" s="1567" t="s">
        <v>1172</v>
      </c>
      <c r="B1" s="1567"/>
      <c r="C1" s="1567"/>
      <c r="D1" s="1567"/>
      <c r="E1" s="1567"/>
      <c r="F1" s="1567"/>
      <c r="G1" s="1567"/>
    </row>
    <row r="2" spans="1:10" s="86" customFormat="1" ht="25.5" customHeight="1">
      <c r="A2" s="1606" t="s">
        <v>377</v>
      </c>
      <c r="B2" s="1611" t="s">
        <v>1771</v>
      </c>
      <c r="C2" s="1609" t="s">
        <v>268</v>
      </c>
      <c r="D2" s="1615" t="s">
        <v>1772</v>
      </c>
      <c r="E2" s="1609" t="s">
        <v>1720</v>
      </c>
      <c r="F2" s="1609"/>
      <c r="G2" s="1609"/>
      <c r="H2" s="1609"/>
      <c r="I2" s="1609"/>
      <c r="J2" s="1585" t="s">
        <v>2364</v>
      </c>
    </row>
    <row r="3" spans="1:12" s="197" customFormat="1" ht="15.75" customHeight="1">
      <c r="A3" s="1607"/>
      <c r="B3" s="1612"/>
      <c r="C3" s="1610"/>
      <c r="D3" s="1617"/>
      <c r="E3" s="1079">
        <v>1</v>
      </c>
      <c r="F3" s="1079">
        <v>2</v>
      </c>
      <c r="G3" s="1131">
        <v>3</v>
      </c>
      <c r="H3" s="1131">
        <v>4</v>
      </c>
      <c r="I3" s="1131">
        <v>5</v>
      </c>
      <c r="J3" s="1586"/>
      <c r="K3" s="451"/>
      <c r="L3" s="451"/>
    </row>
    <row r="4" spans="1:10" s="197" customFormat="1" ht="23.25" customHeight="1">
      <c r="A4" s="207" t="s">
        <v>2545</v>
      </c>
      <c r="B4" s="211"/>
      <c r="C4" s="1081"/>
      <c r="D4" s="1295">
        <f>+D5+D7+D10+D11+D12+D13+D14+D15+D17+D18+D20+D22+D26+D28+D30+D31+D33+D35+D36+D37+D39+D41+D43+D44+D45+D46+D48+D50+D47+D38</f>
        <v>20</v>
      </c>
      <c r="E4" s="211"/>
      <c r="F4" s="211"/>
      <c r="G4" s="211"/>
      <c r="H4" s="211"/>
      <c r="I4" s="211"/>
      <c r="J4" s="1469"/>
    </row>
    <row r="5" spans="1:10" s="703" customFormat="1" ht="22.5" customHeight="1">
      <c r="A5" s="329" t="s">
        <v>2499</v>
      </c>
      <c r="B5" s="329"/>
      <c r="C5" s="1032" t="s">
        <v>101</v>
      </c>
      <c r="D5" s="1274">
        <v>1.5</v>
      </c>
      <c r="E5" s="1032" t="s">
        <v>1526</v>
      </c>
      <c r="F5" s="1032" t="s">
        <v>104</v>
      </c>
      <c r="G5" s="1032" t="s">
        <v>101</v>
      </c>
      <c r="H5" s="1032" t="s">
        <v>102</v>
      </c>
      <c r="I5" s="1032" t="s">
        <v>103</v>
      </c>
      <c r="J5" s="1470" t="s">
        <v>1528</v>
      </c>
    </row>
    <row r="6" spans="1:10" s="703" customFormat="1" ht="22.5" customHeight="1">
      <c r="A6" s="329" t="s">
        <v>100</v>
      </c>
      <c r="B6" s="329"/>
      <c r="C6" s="1032"/>
      <c r="D6" s="1274"/>
      <c r="E6" s="1032"/>
      <c r="F6" s="1032"/>
      <c r="G6" s="1032"/>
      <c r="H6" s="1032"/>
      <c r="I6" s="1032"/>
      <c r="J6" s="1470"/>
    </row>
    <row r="7" spans="1:10" s="703" customFormat="1" ht="22.5" customHeight="1">
      <c r="A7" s="329" t="s">
        <v>2500</v>
      </c>
      <c r="B7" s="329"/>
      <c r="C7" s="1032" t="s">
        <v>600</v>
      </c>
      <c r="D7" s="1274">
        <v>1.5</v>
      </c>
      <c r="E7" s="1032" t="s">
        <v>2781</v>
      </c>
      <c r="F7" s="1032" t="s">
        <v>2782</v>
      </c>
      <c r="G7" s="1032" t="s">
        <v>2783</v>
      </c>
      <c r="H7" s="1032" t="s">
        <v>599</v>
      </c>
      <c r="I7" s="1032" t="s">
        <v>600</v>
      </c>
      <c r="J7" s="1470" t="s">
        <v>687</v>
      </c>
    </row>
    <row r="8" spans="1:10" s="703" customFormat="1" ht="22.5" customHeight="1">
      <c r="A8" s="329" t="s">
        <v>1527</v>
      </c>
      <c r="B8" s="329"/>
      <c r="C8" s="1032"/>
      <c r="D8" s="1274"/>
      <c r="E8" s="1032"/>
      <c r="F8" s="1032"/>
      <c r="G8" s="1032"/>
      <c r="H8" s="1032"/>
      <c r="I8" s="1032"/>
      <c r="J8" s="1470"/>
    </row>
    <row r="9" spans="1:10" s="703" customFormat="1" ht="22.5" customHeight="1">
      <c r="A9" s="1189" t="s">
        <v>2508</v>
      </c>
      <c r="B9" s="1189"/>
      <c r="C9" s="1191" t="s">
        <v>600</v>
      </c>
      <c r="D9" s="1299">
        <v>2</v>
      </c>
      <c r="E9" s="1191" t="s">
        <v>2781</v>
      </c>
      <c r="F9" s="1191" t="s">
        <v>2782</v>
      </c>
      <c r="G9" s="1191" t="s">
        <v>2783</v>
      </c>
      <c r="H9" s="1191" t="s">
        <v>599</v>
      </c>
      <c r="I9" s="1191" t="s">
        <v>600</v>
      </c>
      <c r="J9" s="1248" t="s">
        <v>555</v>
      </c>
    </row>
    <row r="10" spans="1:11" s="703" customFormat="1" ht="22.5" customHeight="1">
      <c r="A10" s="1229" t="s">
        <v>1216</v>
      </c>
      <c r="B10" s="1229"/>
      <c r="C10" s="1152">
        <v>78.5</v>
      </c>
      <c r="D10" s="1275" t="s">
        <v>2800</v>
      </c>
      <c r="E10" s="1097" t="s">
        <v>2830</v>
      </c>
      <c r="F10" s="1097" t="s">
        <v>2831</v>
      </c>
      <c r="G10" s="1097" t="s">
        <v>328</v>
      </c>
      <c r="H10" s="1097" t="s">
        <v>2832</v>
      </c>
      <c r="I10" s="1097" t="s">
        <v>2833</v>
      </c>
      <c r="J10" s="1471" t="s">
        <v>119</v>
      </c>
      <c r="K10" s="740"/>
    </row>
    <row r="11" spans="1:11" s="703" customFormat="1" ht="22.5" customHeight="1">
      <c r="A11" s="1229" t="s">
        <v>1217</v>
      </c>
      <c r="B11" s="1229"/>
      <c r="C11" s="1152">
        <v>42</v>
      </c>
      <c r="D11" s="1275" t="s">
        <v>2800</v>
      </c>
      <c r="E11" s="1097" t="s">
        <v>2836</v>
      </c>
      <c r="F11" s="1097" t="s">
        <v>2837</v>
      </c>
      <c r="G11" s="1097" t="s">
        <v>2838</v>
      </c>
      <c r="H11" s="1097" t="s">
        <v>2839</v>
      </c>
      <c r="I11" s="1097" t="s">
        <v>2840</v>
      </c>
      <c r="J11" s="1471" t="s">
        <v>119</v>
      </c>
      <c r="K11" s="740"/>
    </row>
    <row r="12" spans="1:11" s="703" customFormat="1" ht="22.5" customHeight="1">
      <c r="A12" s="1224" t="s">
        <v>1220</v>
      </c>
      <c r="B12" s="1224"/>
      <c r="C12" s="1152">
        <v>20</v>
      </c>
      <c r="D12" s="1276">
        <v>0.5</v>
      </c>
      <c r="E12" s="1097" t="s">
        <v>2814</v>
      </c>
      <c r="F12" s="1097" t="s">
        <v>2843</v>
      </c>
      <c r="G12" s="1097" t="s">
        <v>2823</v>
      </c>
      <c r="H12" s="1097" t="s">
        <v>2816</v>
      </c>
      <c r="I12" s="1097" t="s">
        <v>2826</v>
      </c>
      <c r="J12" s="1471" t="s">
        <v>120</v>
      </c>
      <c r="K12" s="740"/>
    </row>
    <row r="13" spans="1:11" s="703" customFormat="1" ht="22.5" customHeight="1">
      <c r="A13" s="1224" t="s">
        <v>1221</v>
      </c>
      <c r="B13" s="1224"/>
      <c r="C13" s="1152">
        <v>20</v>
      </c>
      <c r="D13" s="1276">
        <v>0.5</v>
      </c>
      <c r="E13" s="1097" t="s">
        <v>2814</v>
      </c>
      <c r="F13" s="1097" t="s">
        <v>2843</v>
      </c>
      <c r="G13" s="1097" t="s">
        <v>2845</v>
      </c>
      <c r="H13" s="1097" t="s">
        <v>2816</v>
      </c>
      <c r="I13" s="1097" t="s">
        <v>2826</v>
      </c>
      <c r="J13" s="1471" t="s">
        <v>120</v>
      </c>
      <c r="K13" s="740"/>
    </row>
    <row r="14" spans="1:10" s="703" customFormat="1" ht="22.5" customHeight="1">
      <c r="A14" s="1262" t="s">
        <v>2509</v>
      </c>
      <c r="B14" s="1262"/>
      <c r="C14" s="1099" t="s">
        <v>1043</v>
      </c>
      <c r="D14" s="368" t="s">
        <v>2781</v>
      </c>
      <c r="E14" s="1099" t="s">
        <v>2844</v>
      </c>
      <c r="F14" s="1099" t="s">
        <v>2836</v>
      </c>
      <c r="G14" s="1099" t="s">
        <v>1043</v>
      </c>
      <c r="H14" s="1099" t="s">
        <v>2841</v>
      </c>
      <c r="I14" s="1099" t="s">
        <v>1041</v>
      </c>
      <c r="J14" s="1470" t="s">
        <v>924</v>
      </c>
    </row>
    <row r="15" spans="1:10" s="703" customFormat="1" ht="22.5" customHeight="1">
      <c r="A15" s="1244" t="s">
        <v>1227</v>
      </c>
      <c r="B15" s="1244"/>
      <c r="C15" s="1043"/>
      <c r="D15" s="1277" t="s">
        <v>3147</v>
      </c>
      <c r="E15" s="1044"/>
      <c r="F15" s="1044"/>
      <c r="G15" s="1044"/>
      <c r="H15" s="1044"/>
      <c r="I15" s="1044"/>
      <c r="J15" s="1460" t="s">
        <v>1042</v>
      </c>
    </row>
    <row r="16" spans="1:10" s="703" customFormat="1" ht="22.5" customHeight="1">
      <c r="A16" s="1244" t="s">
        <v>1226</v>
      </c>
      <c r="B16" s="1244"/>
      <c r="C16" s="1043"/>
      <c r="D16" s="1277"/>
      <c r="E16" s="1044"/>
      <c r="F16" s="1044"/>
      <c r="G16" s="1044"/>
      <c r="H16" s="1044"/>
      <c r="I16" s="1044"/>
      <c r="J16" s="1460"/>
    </row>
    <row r="17" spans="1:10" s="703" customFormat="1" ht="22.5" customHeight="1">
      <c r="A17" s="1245" t="s">
        <v>1222</v>
      </c>
      <c r="B17" s="1245"/>
      <c r="C17" s="1043">
        <v>5</v>
      </c>
      <c r="D17" s="1277" t="s">
        <v>3147</v>
      </c>
      <c r="E17" s="1044" t="s">
        <v>2781</v>
      </c>
      <c r="F17" s="1044" t="s">
        <v>2782</v>
      </c>
      <c r="G17" s="1044" t="s">
        <v>2783</v>
      </c>
      <c r="H17" s="1044" t="s">
        <v>599</v>
      </c>
      <c r="I17" s="1044" t="s">
        <v>600</v>
      </c>
      <c r="J17" s="1460" t="s">
        <v>1170</v>
      </c>
    </row>
    <row r="18" spans="1:10" s="703" customFormat="1" ht="22.5" customHeight="1">
      <c r="A18" s="364" t="s">
        <v>2518</v>
      </c>
      <c r="B18" s="364"/>
      <c r="C18" s="1043">
        <v>3</v>
      </c>
      <c r="D18" s="1278">
        <v>1</v>
      </c>
      <c r="E18" s="1044" t="s">
        <v>2781</v>
      </c>
      <c r="F18" s="1044" t="s">
        <v>2782</v>
      </c>
      <c r="G18" s="1044" t="s">
        <v>2783</v>
      </c>
      <c r="H18" s="1044" t="s">
        <v>599</v>
      </c>
      <c r="I18" s="1044" t="s">
        <v>600</v>
      </c>
      <c r="J18" s="1460" t="s">
        <v>345</v>
      </c>
    </row>
    <row r="19" spans="1:10" s="703" customFormat="1" ht="22.5" customHeight="1">
      <c r="A19" s="1244" t="s">
        <v>1531</v>
      </c>
      <c r="B19" s="1244"/>
      <c r="C19" s="1043"/>
      <c r="D19" s="1277"/>
      <c r="E19" s="1044"/>
      <c r="F19" s="1044"/>
      <c r="G19" s="1044"/>
      <c r="H19" s="1044"/>
      <c r="I19" s="1044"/>
      <c r="J19" s="1460"/>
    </row>
    <row r="20" spans="1:10" s="703" customFormat="1" ht="22.5" customHeight="1">
      <c r="A20" s="364" t="s">
        <v>1224</v>
      </c>
      <c r="B20" s="364"/>
      <c r="C20" s="1043">
        <v>3</v>
      </c>
      <c r="D20" s="1278">
        <v>1</v>
      </c>
      <c r="E20" s="1044" t="s">
        <v>2781</v>
      </c>
      <c r="F20" s="1044" t="s">
        <v>2782</v>
      </c>
      <c r="G20" s="1044" t="s">
        <v>2783</v>
      </c>
      <c r="H20" s="1044" t="s">
        <v>599</v>
      </c>
      <c r="I20" s="1044" t="s">
        <v>600</v>
      </c>
      <c r="J20" s="1460" t="s">
        <v>345</v>
      </c>
    </row>
    <row r="21" spans="1:10" s="703" customFormat="1" ht="22.5" customHeight="1">
      <c r="A21" s="364" t="s">
        <v>1223</v>
      </c>
      <c r="B21" s="364"/>
      <c r="C21" s="1043"/>
      <c r="D21" s="1278"/>
      <c r="E21" s="1044"/>
      <c r="F21" s="1044"/>
      <c r="G21" s="1044"/>
      <c r="H21" s="1044"/>
      <c r="I21" s="1044"/>
      <c r="J21" s="1460"/>
    </row>
    <row r="22" spans="1:10" s="703" customFormat="1" ht="22.5" customHeight="1">
      <c r="A22" s="364" t="s">
        <v>2521</v>
      </c>
      <c r="B22" s="364"/>
      <c r="C22" s="1043">
        <v>5</v>
      </c>
      <c r="D22" s="1278">
        <v>1</v>
      </c>
      <c r="E22" s="1044" t="s">
        <v>2781</v>
      </c>
      <c r="F22" s="1044" t="s">
        <v>2782</v>
      </c>
      <c r="G22" s="1044" t="s">
        <v>2783</v>
      </c>
      <c r="H22" s="1044" t="s">
        <v>599</v>
      </c>
      <c r="I22" s="1044" t="s">
        <v>600</v>
      </c>
      <c r="J22" s="1460" t="s">
        <v>1171</v>
      </c>
    </row>
    <row r="23" spans="1:10" s="703" customFormat="1" ht="22.5" customHeight="1">
      <c r="A23" s="324"/>
      <c r="B23" s="324"/>
      <c r="C23" s="1054"/>
      <c r="D23" s="1299"/>
      <c r="E23" s="1061"/>
      <c r="F23" s="1061"/>
      <c r="G23" s="1061"/>
      <c r="H23" s="1061"/>
      <c r="I23" s="1061"/>
      <c r="J23" s="1460"/>
    </row>
    <row r="24" spans="1:10" s="703" customFormat="1" ht="22.5" customHeight="1">
      <c r="A24" s="1201" t="s">
        <v>2522</v>
      </c>
      <c r="B24" s="1201"/>
      <c r="C24" s="1199">
        <v>70</v>
      </c>
      <c r="D24" s="292">
        <v>1.5</v>
      </c>
      <c r="E24" s="1200" t="s">
        <v>1041</v>
      </c>
      <c r="F24" s="1200" t="s">
        <v>3128</v>
      </c>
      <c r="G24" s="1200" t="s">
        <v>3129</v>
      </c>
      <c r="H24" s="1200" t="s">
        <v>3130</v>
      </c>
      <c r="I24" s="1200" t="s">
        <v>1040</v>
      </c>
      <c r="J24" s="1472" t="s">
        <v>2547</v>
      </c>
    </row>
    <row r="25" spans="1:10" s="703" customFormat="1" ht="22.5" customHeight="1">
      <c r="A25" s="244" t="s">
        <v>1294</v>
      </c>
      <c r="B25" s="244"/>
      <c r="C25" s="1030"/>
      <c r="D25" s="279"/>
      <c r="E25" s="1032"/>
      <c r="F25" s="1032"/>
      <c r="G25" s="1032"/>
      <c r="H25" s="1032"/>
      <c r="I25" s="1032"/>
      <c r="J25" s="1472"/>
    </row>
    <row r="26" spans="1:10" s="703" customFormat="1" ht="22.5" customHeight="1">
      <c r="A26" s="1233" t="s">
        <v>1240</v>
      </c>
      <c r="B26" s="1233"/>
      <c r="C26" s="1030" t="s">
        <v>631</v>
      </c>
      <c r="D26" s="1279">
        <v>0.4</v>
      </c>
      <c r="E26" s="1032" t="s">
        <v>2843</v>
      </c>
      <c r="F26" s="1032" t="s">
        <v>2814</v>
      </c>
      <c r="G26" s="1032" t="s">
        <v>2827</v>
      </c>
      <c r="H26" s="1032" t="s">
        <v>2811</v>
      </c>
      <c r="I26" s="1032" t="s">
        <v>3192</v>
      </c>
      <c r="J26" s="1472" t="s">
        <v>128</v>
      </c>
    </row>
    <row r="27" spans="1:10" s="703" customFormat="1" ht="22.5" customHeight="1">
      <c r="A27" s="1243" t="s">
        <v>1295</v>
      </c>
      <c r="B27" s="1243"/>
      <c r="C27" s="1031"/>
      <c r="D27" s="1280"/>
      <c r="E27" s="1032"/>
      <c r="F27" s="1032"/>
      <c r="G27" s="1032"/>
      <c r="H27" s="1032"/>
      <c r="I27" s="1032"/>
      <c r="J27" s="1473"/>
    </row>
    <row r="28" spans="1:10" s="703" customFormat="1" ht="22.5" customHeight="1">
      <c r="A28" s="1233" t="s">
        <v>1241</v>
      </c>
      <c r="B28" s="1233"/>
      <c r="C28" s="1030" t="s">
        <v>631</v>
      </c>
      <c r="D28" s="1279">
        <v>0.4</v>
      </c>
      <c r="E28" s="1032" t="s">
        <v>2843</v>
      </c>
      <c r="F28" s="1032" t="s">
        <v>2814</v>
      </c>
      <c r="G28" s="1032" t="s">
        <v>2827</v>
      </c>
      <c r="H28" s="1032" t="s">
        <v>2811</v>
      </c>
      <c r="I28" s="1032" t="s">
        <v>3192</v>
      </c>
      <c r="J28" s="1472" t="s">
        <v>128</v>
      </c>
    </row>
    <row r="29" spans="1:10" s="703" customFormat="1" ht="22.5" customHeight="1">
      <c r="A29" s="1243" t="s">
        <v>925</v>
      </c>
      <c r="B29" s="1243"/>
      <c r="C29" s="1030"/>
      <c r="D29" s="1280"/>
      <c r="E29" s="1032"/>
      <c r="F29" s="1032"/>
      <c r="G29" s="1032"/>
      <c r="H29" s="1032"/>
      <c r="I29" s="1032"/>
      <c r="J29" s="1472"/>
    </row>
    <row r="30" spans="1:10" s="703" customFormat="1" ht="22.5" customHeight="1">
      <c r="A30" s="1233" t="s">
        <v>1242</v>
      </c>
      <c r="B30" s="1233"/>
      <c r="C30" s="1030" t="s">
        <v>631</v>
      </c>
      <c r="D30" s="1279">
        <v>0.4</v>
      </c>
      <c r="E30" s="1032" t="s">
        <v>2843</v>
      </c>
      <c r="F30" s="1032" t="s">
        <v>2814</v>
      </c>
      <c r="G30" s="1032" t="s">
        <v>2827</v>
      </c>
      <c r="H30" s="1032" t="s">
        <v>2811</v>
      </c>
      <c r="I30" s="1032" t="s">
        <v>3192</v>
      </c>
      <c r="J30" s="1472" t="s">
        <v>128</v>
      </c>
    </row>
    <row r="31" spans="1:10" s="703" customFormat="1" ht="22.5" customHeight="1">
      <c r="A31" s="1243" t="s">
        <v>1244</v>
      </c>
      <c r="B31" s="1243"/>
      <c r="C31" s="1030" t="s">
        <v>631</v>
      </c>
      <c r="D31" s="1280">
        <v>0.3</v>
      </c>
      <c r="E31" s="1032" t="s">
        <v>2843</v>
      </c>
      <c r="F31" s="1032" t="s">
        <v>2814</v>
      </c>
      <c r="G31" s="1032" t="s">
        <v>2827</v>
      </c>
      <c r="H31" s="1032" t="s">
        <v>2811</v>
      </c>
      <c r="I31" s="1032" t="s">
        <v>3192</v>
      </c>
      <c r="J31" s="1472" t="s">
        <v>128</v>
      </c>
    </row>
    <row r="32" spans="1:10" s="703" customFormat="1" ht="22.5" customHeight="1">
      <c r="A32" s="1243" t="s">
        <v>1243</v>
      </c>
      <c r="B32" s="1243"/>
      <c r="C32" s="1030"/>
      <c r="D32" s="1280"/>
      <c r="E32" s="1032"/>
      <c r="F32" s="1032"/>
      <c r="G32" s="1032"/>
      <c r="H32" s="1032"/>
      <c r="I32" s="1032"/>
      <c r="J32" s="1472"/>
    </row>
    <row r="33" spans="1:10" s="703" customFormat="1" ht="22.5" customHeight="1">
      <c r="A33" s="291" t="s">
        <v>2523</v>
      </c>
      <c r="B33" s="291"/>
      <c r="C33" s="1030">
        <v>55</v>
      </c>
      <c r="D33" s="292">
        <v>1.5</v>
      </c>
      <c r="E33" s="1032" t="s">
        <v>2841</v>
      </c>
      <c r="F33" s="1032" t="s">
        <v>1041</v>
      </c>
      <c r="G33" s="1032" t="s">
        <v>2842</v>
      </c>
      <c r="H33" s="1032" t="s">
        <v>3128</v>
      </c>
      <c r="I33" s="1032" t="s">
        <v>2796</v>
      </c>
      <c r="J33" s="1472" t="s">
        <v>3080</v>
      </c>
    </row>
    <row r="34" spans="1:10" s="703" customFormat="1" ht="22.5" customHeight="1">
      <c r="A34" s="1212" t="s">
        <v>2524</v>
      </c>
      <c r="B34" s="1212"/>
      <c r="C34" s="1202">
        <v>0.8</v>
      </c>
      <c r="D34" s="1298" t="s">
        <v>2782</v>
      </c>
      <c r="E34" s="1200" t="s">
        <v>3129</v>
      </c>
      <c r="F34" s="1200" t="s">
        <v>328</v>
      </c>
      <c r="G34" s="1200" t="s">
        <v>3130</v>
      </c>
      <c r="H34" s="1200" t="s">
        <v>2795</v>
      </c>
      <c r="I34" s="1200" t="s">
        <v>1040</v>
      </c>
      <c r="J34" s="1472" t="s">
        <v>555</v>
      </c>
    </row>
    <row r="35" spans="1:11" s="703" customFormat="1" ht="22.5" customHeight="1">
      <c r="A35" s="1243" t="s">
        <v>1245</v>
      </c>
      <c r="B35" s="1243"/>
      <c r="C35" s="1043">
        <v>78</v>
      </c>
      <c r="D35" s="1297">
        <v>0.4</v>
      </c>
      <c r="E35" s="1044" t="s">
        <v>3129</v>
      </c>
      <c r="F35" s="1044" t="s">
        <v>328</v>
      </c>
      <c r="G35" s="1044" t="s">
        <v>3130</v>
      </c>
      <c r="H35" s="1044" t="s">
        <v>2795</v>
      </c>
      <c r="I35" s="1044" t="s">
        <v>1040</v>
      </c>
      <c r="J35" s="1460" t="s">
        <v>130</v>
      </c>
      <c r="K35" s="1188"/>
    </row>
    <row r="36" spans="1:11" s="703" customFormat="1" ht="22.5" customHeight="1">
      <c r="A36" s="1232" t="s">
        <v>1246</v>
      </c>
      <c r="B36" s="1232"/>
      <c r="C36" s="1043">
        <v>80</v>
      </c>
      <c r="D36" s="1296">
        <v>0.4</v>
      </c>
      <c r="E36" s="1044" t="s">
        <v>3129</v>
      </c>
      <c r="F36" s="1044" t="s">
        <v>328</v>
      </c>
      <c r="G36" s="1044" t="s">
        <v>3130</v>
      </c>
      <c r="H36" s="1044" t="s">
        <v>2795</v>
      </c>
      <c r="I36" s="1044" t="s">
        <v>1040</v>
      </c>
      <c r="J36" s="1460" t="s">
        <v>130</v>
      </c>
      <c r="K36" s="1188"/>
    </row>
    <row r="37" spans="1:11" s="703" customFormat="1" ht="22.5" customHeight="1">
      <c r="A37" s="1232" t="s">
        <v>1247</v>
      </c>
      <c r="B37" s="1232"/>
      <c r="C37" s="1043">
        <v>80</v>
      </c>
      <c r="D37" s="1296">
        <v>0.4</v>
      </c>
      <c r="E37" s="1044" t="s">
        <v>3129</v>
      </c>
      <c r="F37" s="1044" t="s">
        <v>328</v>
      </c>
      <c r="G37" s="1044" t="s">
        <v>3130</v>
      </c>
      <c r="H37" s="1044" t="s">
        <v>2795</v>
      </c>
      <c r="I37" s="1044" t="s">
        <v>1040</v>
      </c>
      <c r="J37" s="1460" t="s">
        <v>130</v>
      </c>
      <c r="K37" s="1188"/>
    </row>
    <row r="38" spans="1:11" s="703" customFormat="1" ht="22.5" customHeight="1">
      <c r="A38" s="1232" t="s">
        <v>1248</v>
      </c>
      <c r="B38" s="1232"/>
      <c r="C38" s="1043">
        <v>80</v>
      </c>
      <c r="D38" s="1296">
        <v>0.4</v>
      </c>
      <c r="E38" s="1044" t="s">
        <v>3129</v>
      </c>
      <c r="F38" s="1044" t="s">
        <v>328</v>
      </c>
      <c r="G38" s="1044" t="s">
        <v>3130</v>
      </c>
      <c r="H38" s="1044" t="s">
        <v>2795</v>
      </c>
      <c r="I38" s="1044" t="s">
        <v>1040</v>
      </c>
      <c r="J38" s="1460" t="s">
        <v>2242</v>
      </c>
      <c r="K38" s="1188"/>
    </row>
    <row r="39" spans="1:11" s="703" customFormat="1" ht="22.5" customHeight="1">
      <c r="A39" s="1232" t="s">
        <v>1249</v>
      </c>
      <c r="B39" s="1232"/>
      <c r="C39" s="1043">
        <v>80</v>
      </c>
      <c r="D39" s="1296">
        <v>0.4</v>
      </c>
      <c r="E39" s="1044" t="s">
        <v>3129</v>
      </c>
      <c r="F39" s="1044" t="s">
        <v>328</v>
      </c>
      <c r="G39" s="1044" t="s">
        <v>3130</v>
      </c>
      <c r="H39" s="1044" t="s">
        <v>2795</v>
      </c>
      <c r="I39" s="1044" t="s">
        <v>1040</v>
      </c>
      <c r="J39" s="1460" t="s">
        <v>2242</v>
      </c>
      <c r="K39" s="1188"/>
    </row>
    <row r="40" spans="1:10" s="703" customFormat="1" ht="22.5" customHeight="1">
      <c r="A40" s="1212" t="s">
        <v>2525</v>
      </c>
      <c r="B40" s="1212"/>
      <c r="C40" s="1191" t="s">
        <v>1040</v>
      </c>
      <c r="D40" s="1298" t="s">
        <v>2782</v>
      </c>
      <c r="E40" s="1191" t="s">
        <v>3130</v>
      </c>
      <c r="F40" s="1191" t="s">
        <v>2795</v>
      </c>
      <c r="G40" s="1191" t="s">
        <v>1040</v>
      </c>
      <c r="H40" s="1191" t="s">
        <v>325</v>
      </c>
      <c r="I40" s="1191" t="s">
        <v>1032</v>
      </c>
      <c r="J40" s="1248" t="s">
        <v>555</v>
      </c>
    </row>
    <row r="41" spans="1:10" s="703" customFormat="1" ht="22.5" customHeight="1">
      <c r="A41" s="1232" t="s">
        <v>1250</v>
      </c>
      <c r="B41" s="1232"/>
      <c r="C41" s="1032" t="s">
        <v>1040</v>
      </c>
      <c r="D41" s="1281">
        <v>0.5</v>
      </c>
      <c r="E41" s="1098" t="s">
        <v>3130</v>
      </c>
      <c r="F41" s="1098" t="s">
        <v>2795</v>
      </c>
      <c r="G41" s="1098" t="s">
        <v>1040</v>
      </c>
      <c r="H41" s="1098" t="s">
        <v>325</v>
      </c>
      <c r="I41" s="1098" t="s">
        <v>1032</v>
      </c>
      <c r="J41" s="1247" t="s">
        <v>578</v>
      </c>
    </row>
    <row r="42" spans="1:10" s="703" customFormat="1" ht="22.5" customHeight="1">
      <c r="A42" s="1232" t="s">
        <v>580</v>
      </c>
      <c r="B42" s="1232"/>
      <c r="C42" s="1032"/>
      <c r="D42" s="1281"/>
      <c r="E42" s="1032"/>
      <c r="F42" s="1032"/>
      <c r="G42" s="1032"/>
      <c r="H42" s="1032"/>
      <c r="I42" s="1032"/>
      <c r="J42" s="1248"/>
    </row>
    <row r="43" spans="1:10" s="703" customFormat="1" ht="22.5" customHeight="1">
      <c r="A43" s="1249" t="s">
        <v>1145</v>
      </c>
      <c r="B43" s="1249"/>
      <c r="C43" s="1032" t="s">
        <v>1040</v>
      </c>
      <c r="D43" s="1281">
        <v>0.25</v>
      </c>
      <c r="E43" s="1098" t="s">
        <v>3130</v>
      </c>
      <c r="F43" s="1098" t="s">
        <v>2795</v>
      </c>
      <c r="G43" s="1098" t="s">
        <v>1040</v>
      </c>
      <c r="H43" s="1098" t="s">
        <v>325</v>
      </c>
      <c r="I43" s="1098" t="s">
        <v>1032</v>
      </c>
      <c r="J43" s="1247" t="s">
        <v>578</v>
      </c>
    </row>
    <row r="44" spans="1:10" s="703" customFormat="1" ht="22.5" customHeight="1">
      <c r="A44" s="1249" t="s">
        <v>1146</v>
      </c>
      <c r="B44" s="1249"/>
      <c r="C44" s="1032" t="s">
        <v>1040</v>
      </c>
      <c r="D44" s="1296">
        <v>0.25</v>
      </c>
      <c r="E44" s="1098" t="s">
        <v>3130</v>
      </c>
      <c r="F44" s="1098" t="s">
        <v>2795</v>
      </c>
      <c r="G44" s="1098" t="s">
        <v>1040</v>
      </c>
      <c r="H44" s="1098" t="s">
        <v>325</v>
      </c>
      <c r="I44" s="1098" t="s">
        <v>1032</v>
      </c>
      <c r="J44" s="1247" t="s">
        <v>473</v>
      </c>
    </row>
    <row r="45" spans="1:10" s="703" customFormat="1" ht="22.5" customHeight="1">
      <c r="A45" s="1249" t="s">
        <v>1147</v>
      </c>
      <c r="B45" s="1249"/>
      <c r="C45" s="1032" t="s">
        <v>1040</v>
      </c>
      <c r="D45" s="1281">
        <v>0.25</v>
      </c>
      <c r="E45" s="1098" t="s">
        <v>3130</v>
      </c>
      <c r="F45" s="1098" t="s">
        <v>2795</v>
      </c>
      <c r="G45" s="1098" t="s">
        <v>1040</v>
      </c>
      <c r="H45" s="1098" t="s">
        <v>325</v>
      </c>
      <c r="I45" s="1098" t="s">
        <v>1032</v>
      </c>
      <c r="J45" s="1247" t="s">
        <v>578</v>
      </c>
    </row>
    <row r="46" spans="1:10" s="703" customFormat="1" ht="22.5" customHeight="1">
      <c r="A46" s="1249" t="s">
        <v>1148</v>
      </c>
      <c r="B46" s="1249"/>
      <c r="C46" s="1032" t="s">
        <v>1040</v>
      </c>
      <c r="D46" s="1281">
        <v>0.25</v>
      </c>
      <c r="E46" s="1098" t="s">
        <v>3130</v>
      </c>
      <c r="F46" s="1098" t="s">
        <v>2795</v>
      </c>
      <c r="G46" s="1098" t="s">
        <v>1040</v>
      </c>
      <c r="H46" s="1098" t="s">
        <v>325</v>
      </c>
      <c r="I46" s="1098" t="s">
        <v>1032</v>
      </c>
      <c r="J46" s="1247" t="s">
        <v>578</v>
      </c>
    </row>
    <row r="47" spans="1:10" s="703" customFormat="1" ht="22.5" customHeight="1">
      <c r="A47" s="1232" t="s">
        <v>1149</v>
      </c>
      <c r="B47" s="1232"/>
      <c r="C47" s="1032" t="s">
        <v>1040</v>
      </c>
      <c r="D47" s="1281">
        <v>0.25</v>
      </c>
      <c r="E47" s="1098" t="s">
        <v>3130</v>
      </c>
      <c r="F47" s="1098" t="s">
        <v>2795</v>
      </c>
      <c r="G47" s="1098" t="s">
        <v>1040</v>
      </c>
      <c r="H47" s="1098" t="s">
        <v>325</v>
      </c>
      <c r="I47" s="1098" t="s">
        <v>1032</v>
      </c>
      <c r="J47" s="1247" t="s">
        <v>578</v>
      </c>
    </row>
    <row r="48" spans="1:10" s="703" customFormat="1" ht="22.5" customHeight="1">
      <c r="A48" s="1232" t="s">
        <v>1151</v>
      </c>
      <c r="B48" s="1232"/>
      <c r="C48" s="1032" t="s">
        <v>1040</v>
      </c>
      <c r="D48" s="1281">
        <v>0.25</v>
      </c>
      <c r="E48" s="1098" t="s">
        <v>3130</v>
      </c>
      <c r="F48" s="1098" t="s">
        <v>2795</v>
      </c>
      <c r="G48" s="1098" t="s">
        <v>1040</v>
      </c>
      <c r="H48" s="1098" t="s">
        <v>325</v>
      </c>
      <c r="I48" s="1098" t="s">
        <v>1032</v>
      </c>
      <c r="J48" s="1247" t="s">
        <v>578</v>
      </c>
    </row>
    <row r="49" spans="1:10" s="703" customFormat="1" ht="22.5" customHeight="1">
      <c r="A49" s="1232" t="s">
        <v>1150</v>
      </c>
      <c r="B49" s="1232"/>
      <c r="C49" s="1032"/>
      <c r="D49" s="1281"/>
      <c r="E49" s="1032"/>
      <c r="F49" s="1032"/>
      <c r="G49" s="1032"/>
      <c r="H49" s="1032"/>
      <c r="I49" s="1250"/>
      <c r="J49" s="1472"/>
    </row>
    <row r="50" spans="1:10" s="701" customFormat="1" ht="22.5" customHeight="1">
      <c r="A50" s="364" t="s">
        <v>2526</v>
      </c>
      <c r="B50" s="364"/>
      <c r="C50" s="1154" t="s">
        <v>600</v>
      </c>
      <c r="D50" s="1278">
        <v>1</v>
      </c>
      <c r="E50" s="1154" t="s">
        <v>2781</v>
      </c>
      <c r="F50" s="1154" t="s">
        <v>2782</v>
      </c>
      <c r="G50" s="1154" t="s">
        <v>2783</v>
      </c>
      <c r="H50" s="1154" t="s">
        <v>599</v>
      </c>
      <c r="I50" s="1154" t="s">
        <v>600</v>
      </c>
      <c r="J50" s="1248" t="s">
        <v>3104</v>
      </c>
    </row>
    <row r="51" spans="1:10" s="701" customFormat="1" ht="22.5" customHeight="1">
      <c r="A51" s="1175" t="s">
        <v>95</v>
      </c>
      <c r="B51" s="1175"/>
      <c r="C51" s="1263"/>
      <c r="D51" s="1282"/>
      <c r="E51" s="1263"/>
      <c r="F51" s="1263"/>
      <c r="G51" s="1263"/>
      <c r="H51" s="1263"/>
      <c r="I51" s="1263"/>
      <c r="J51" s="1474"/>
    </row>
    <row r="52" spans="1:10" s="197" customFormat="1" ht="23.25" customHeight="1">
      <c r="A52" s="307" t="s">
        <v>2546</v>
      </c>
      <c r="B52" s="1081"/>
      <c r="C52" s="1081"/>
      <c r="D52" s="1256">
        <f>+D54+D56+D58+D59+D61+D63+D65+D57+D69+D70+D71+D72+D73+D75+D76+D77+D78+D79+D80+D81+D83+D84+D85+D86+D90+D92+D95+D98+D100+D101+D102+D104+D106+D109+D110+D111+D112+D113</f>
        <v>30</v>
      </c>
      <c r="E52" s="211"/>
      <c r="F52" s="211"/>
      <c r="G52" s="211"/>
      <c r="H52" s="211"/>
      <c r="I52" s="211"/>
      <c r="J52" s="1469"/>
    </row>
    <row r="53" spans="1:10" s="703" customFormat="1" ht="22.5" customHeight="1">
      <c r="A53" s="1189" t="s">
        <v>896</v>
      </c>
      <c r="B53" s="1189"/>
      <c r="C53" s="1190">
        <v>0.8</v>
      </c>
      <c r="D53" s="1299">
        <v>2.5</v>
      </c>
      <c r="E53" s="1191" t="s">
        <v>2796</v>
      </c>
      <c r="F53" s="1191" t="s">
        <v>3129</v>
      </c>
      <c r="G53" s="1191" t="s">
        <v>328</v>
      </c>
      <c r="H53" s="1191" t="s">
        <v>3130</v>
      </c>
      <c r="I53" s="1191" t="s">
        <v>2795</v>
      </c>
      <c r="J53" s="1471" t="s">
        <v>1782</v>
      </c>
    </row>
    <row r="54" spans="1:10" s="703" customFormat="1" ht="22.5" customHeight="1">
      <c r="A54" s="1224" t="s">
        <v>3065</v>
      </c>
      <c r="B54" s="1224"/>
      <c r="C54" s="1096">
        <v>0.8</v>
      </c>
      <c r="D54" s="1276">
        <v>1</v>
      </c>
      <c r="E54" s="1097" t="s">
        <v>2796</v>
      </c>
      <c r="F54" s="1097" t="s">
        <v>3129</v>
      </c>
      <c r="G54" s="1097" t="s">
        <v>328</v>
      </c>
      <c r="H54" s="1097" t="s">
        <v>3130</v>
      </c>
      <c r="I54" s="1097" t="s">
        <v>2795</v>
      </c>
      <c r="J54" s="1471" t="s">
        <v>2785</v>
      </c>
    </row>
    <row r="55" spans="1:10" s="703" customFormat="1" ht="22.5" customHeight="1">
      <c r="A55" s="1225"/>
      <c r="B55" s="1225"/>
      <c r="C55" s="1152"/>
      <c r="D55" s="1276"/>
      <c r="E55" s="1097"/>
      <c r="F55" s="1097"/>
      <c r="G55" s="1097"/>
      <c r="H55" s="1097"/>
      <c r="I55" s="1097"/>
      <c r="J55" s="1471" t="s">
        <v>2786</v>
      </c>
    </row>
    <row r="56" spans="1:10" s="703" customFormat="1" ht="22.5" customHeight="1">
      <c r="A56" s="1224" t="s">
        <v>3066</v>
      </c>
      <c r="B56" s="1224"/>
      <c r="C56" s="1096">
        <v>0.85</v>
      </c>
      <c r="D56" s="1276">
        <v>1</v>
      </c>
      <c r="E56" s="1097" t="s">
        <v>3129</v>
      </c>
      <c r="F56" s="1097" t="s">
        <v>328</v>
      </c>
      <c r="G56" s="1097" t="s">
        <v>3130</v>
      </c>
      <c r="H56" s="1097" t="s">
        <v>2795</v>
      </c>
      <c r="I56" s="1097" t="s">
        <v>1040</v>
      </c>
      <c r="J56" s="1471" t="s">
        <v>2787</v>
      </c>
    </row>
    <row r="57" spans="1:10" s="703" customFormat="1" ht="22.5" customHeight="1">
      <c r="A57" s="1224" t="s">
        <v>2776</v>
      </c>
      <c r="B57" s="1224"/>
      <c r="C57" s="1096">
        <v>0.8</v>
      </c>
      <c r="D57" s="1276">
        <v>0.5</v>
      </c>
      <c r="E57" s="1097" t="s">
        <v>2796</v>
      </c>
      <c r="F57" s="1097" t="s">
        <v>3129</v>
      </c>
      <c r="G57" s="1097" t="s">
        <v>328</v>
      </c>
      <c r="H57" s="1097" t="s">
        <v>3130</v>
      </c>
      <c r="I57" s="1097" t="s">
        <v>2795</v>
      </c>
      <c r="J57" s="1471" t="s">
        <v>625</v>
      </c>
    </row>
    <row r="58" spans="1:10" s="703" customFormat="1" ht="22.5" customHeight="1">
      <c r="A58" s="365" t="s">
        <v>897</v>
      </c>
      <c r="B58" s="365"/>
      <c r="C58" s="1031">
        <v>0.8</v>
      </c>
      <c r="D58" s="368" t="s">
        <v>2782</v>
      </c>
      <c r="E58" s="1032" t="s">
        <v>2796</v>
      </c>
      <c r="F58" s="1032" t="s">
        <v>3129</v>
      </c>
      <c r="G58" s="1032" t="s">
        <v>328</v>
      </c>
      <c r="H58" s="1032" t="s">
        <v>3130</v>
      </c>
      <c r="I58" s="1032" t="s">
        <v>2795</v>
      </c>
      <c r="J58" s="1470" t="s">
        <v>1166</v>
      </c>
    </row>
    <row r="59" spans="1:10" s="703" customFormat="1" ht="22.5" customHeight="1">
      <c r="A59" s="1162" t="s">
        <v>898</v>
      </c>
      <c r="B59" s="1162"/>
      <c r="C59" s="1061" t="s">
        <v>2781</v>
      </c>
      <c r="D59" s="1283">
        <v>1</v>
      </c>
      <c r="E59" s="1032"/>
      <c r="F59" s="1032"/>
      <c r="G59" s="1032"/>
      <c r="H59" s="1032"/>
      <c r="I59" s="1032"/>
      <c r="J59" s="1470" t="s">
        <v>1167</v>
      </c>
    </row>
    <row r="60" spans="1:10" s="703" customFormat="1" ht="22.5" customHeight="1">
      <c r="A60" s="1162" t="s">
        <v>83</v>
      </c>
      <c r="B60" s="1162"/>
      <c r="C60" s="1032"/>
      <c r="D60" s="1283"/>
      <c r="E60" s="1032"/>
      <c r="F60" s="1032"/>
      <c r="G60" s="1032"/>
      <c r="H60" s="1032"/>
      <c r="I60" s="1032"/>
      <c r="J60" s="1470"/>
    </row>
    <row r="61" spans="1:10" s="703" customFormat="1" ht="22.5" customHeight="1">
      <c r="A61" s="1162" t="s">
        <v>2497</v>
      </c>
      <c r="B61" s="1162"/>
      <c r="C61" s="1032" t="s">
        <v>2781</v>
      </c>
      <c r="D61" s="1283">
        <v>1.5</v>
      </c>
      <c r="E61" s="1032"/>
      <c r="F61" s="1032"/>
      <c r="G61" s="1032"/>
      <c r="H61" s="1032"/>
      <c r="I61" s="1032"/>
      <c r="J61" s="1470" t="s">
        <v>2246</v>
      </c>
    </row>
    <row r="62" spans="1:10" s="703" customFormat="1" ht="22.5" customHeight="1">
      <c r="A62" s="1162" t="s">
        <v>96</v>
      </c>
      <c r="B62" s="1162"/>
      <c r="C62" s="1032"/>
      <c r="D62" s="1283"/>
      <c r="E62" s="1032"/>
      <c r="F62" s="1032"/>
      <c r="G62" s="1032"/>
      <c r="H62" s="1032"/>
      <c r="I62" s="1032"/>
      <c r="J62" s="1470"/>
    </row>
    <row r="63" spans="1:10" s="703" customFormat="1" ht="22.5" customHeight="1">
      <c r="A63" s="1162" t="s">
        <v>2498</v>
      </c>
      <c r="B63" s="1162"/>
      <c r="C63" s="1032" t="s">
        <v>2781</v>
      </c>
      <c r="D63" s="1283">
        <v>1</v>
      </c>
      <c r="E63" s="1032"/>
      <c r="F63" s="1032"/>
      <c r="G63" s="1032"/>
      <c r="H63" s="1032"/>
      <c r="I63" s="1032"/>
      <c r="J63" s="1470" t="s">
        <v>1168</v>
      </c>
    </row>
    <row r="64" spans="1:10" s="703" customFormat="1" ht="22.5" customHeight="1">
      <c r="A64" s="1162" t="s">
        <v>97</v>
      </c>
      <c r="B64" s="1162"/>
      <c r="C64" s="1032"/>
      <c r="D64" s="1283"/>
      <c r="E64" s="1032"/>
      <c r="F64" s="1032"/>
      <c r="G64" s="1032"/>
      <c r="H64" s="1032"/>
      <c r="I64" s="1032"/>
      <c r="J64" s="1470"/>
    </row>
    <row r="65" spans="1:10" s="703" customFormat="1" ht="22.5" customHeight="1">
      <c r="A65" s="1162" t="s">
        <v>98</v>
      </c>
      <c r="B65" s="1162"/>
      <c r="C65" s="1032" t="s">
        <v>2781</v>
      </c>
      <c r="D65" s="1283">
        <v>1</v>
      </c>
      <c r="E65" s="1032"/>
      <c r="F65" s="1032"/>
      <c r="G65" s="1032"/>
      <c r="H65" s="1032"/>
      <c r="I65" s="1032"/>
      <c r="J65" s="1470" t="s">
        <v>404</v>
      </c>
    </row>
    <row r="66" spans="1:10" s="703" customFormat="1" ht="22.5" customHeight="1">
      <c r="A66" s="1162" t="s">
        <v>99</v>
      </c>
      <c r="B66" s="1162"/>
      <c r="C66" s="1032"/>
      <c r="D66" s="1283"/>
      <c r="E66" s="1032"/>
      <c r="F66" s="1032"/>
      <c r="G66" s="1032"/>
      <c r="H66" s="1032"/>
      <c r="I66" s="1032"/>
      <c r="J66" s="1470"/>
    </row>
    <row r="67" spans="1:10" s="703" customFormat="1" ht="22.5" customHeight="1">
      <c r="A67" s="1162"/>
      <c r="B67" s="1162"/>
      <c r="C67" s="1032"/>
      <c r="D67" s="1283"/>
      <c r="E67" s="1032"/>
      <c r="F67" s="1032"/>
      <c r="G67" s="1032"/>
      <c r="H67" s="1032"/>
      <c r="I67" s="1032"/>
      <c r="J67" s="1470"/>
    </row>
    <row r="68" spans="1:10" s="703" customFormat="1" ht="22.5" customHeight="1">
      <c r="A68" s="1201" t="s">
        <v>2501</v>
      </c>
      <c r="B68" s="1201"/>
      <c r="C68" s="1191" t="s">
        <v>450</v>
      </c>
      <c r="D68" s="292">
        <v>2</v>
      </c>
      <c r="E68" s="1191" t="s">
        <v>599</v>
      </c>
      <c r="F68" s="1191" t="s">
        <v>2783</v>
      </c>
      <c r="G68" s="1191" t="s">
        <v>2782</v>
      </c>
      <c r="H68" s="1191" t="s">
        <v>2781</v>
      </c>
      <c r="I68" s="1191" t="s">
        <v>2740</v>
      </c>
      <c r="J68" s="1472" t="s">
        <v>2185</v>
      </c>
    </row>
    <row r="69" spans="1:10" s="703" customFormat="1" ht="22.5" customHeight="1">
      <c r="A69" s="1229" t="s">
        <v>3067</v>
      </c>
      <c r="B69" s="1229"/>
      <c r="C69" s="1098" t="s">
        <v>2797</v>
      </c>
      <c r="D69" s="1275" t="s">
        <v>2777</v>
      </c>
      <c r="E69" s="1098" t="s">
        <v>599</v>
      </c>
      <c r="F69" s="1098" t="s">
        <v>2783</v>
      </c>
      <c r="G69" s="1098" t="s">
        <v>2782</v>
      </c>
      <c r="H69" s="1098" t="s">
        <v>2781</v>
      </c>
      <c r="I69" s="1098" t="s">
        <v>2740</v>
      </c>
      <c r="J69" s="1472" t="s">
        <v>2790</v>
      </c>
    </row>
    <row r="70" spans="1:10" s="703" customFormat="1" ht="22.5" customHeight="1">
      <c r="A70" s="1229" t="s">
        <v>3068</v>
      </c>
      <c r="B70" s="1229"/>
      <c r="C70" s="1098" t="s">
        <v>2797</v>
      </c>
      <c r="D70" s="1275" t="s">
        <v>2777</v>
      </c>
      <c r="E70" s="1098" t="s">
        <v>599</v>
      </c>
      <c r="F70" s="1098" t="s">
        <v>2783</v>
      </c>
      <c r="G70" s="1098" t="s">
        <v>2782</v>
      </c>
      <c r="H70" s="1098" t="s">
        <v>2781</v>
      </c>
      <c r="I70" s="1098" t="s">
        <v>2740</v>
      </c>
      <c r="J70" s="1472" t="s">
        <v>432</v>
      </c>
    </row>
    <row r="71" spans="1:10" s="703" customFormat="1" ht="22.5" customHeight="1">
      <c r="A71" s="1229" t="s">
        <v>3069</v>
      </c>
      <c r="B71" s="1229"/>
      <c r="C71" s="1098" t="s">
        <v>2797</v>
      </c>
      <c r="D71" s="1275" t="s">
        <v>2777</v>
      </c>
      <c r="E71" s="1032" t="s">
        <v>599</v>
      </c>
      <c r="F71" s="1032" t="s">
        <v>2783</v>
      </c>
      <c r="G71" s="1032" t="s">
        <v>2782</v>
      </c>
      <c r="H71" s="1032" t="s">
        <v>2781</v>
      </c>
      <c r="I71" s="1032" t="s">
        <v>2740</v>
      </c>
      <c r="J71" s="1472" t="s">
        <v>432</v>
      </c>
    </row>
    <row r="72" spans="1:10" s="703" customFormat="1" ht="22.5" customHeight="1">
      <c r="A72" s="1231" t="s">
        <v>3070</v>
      </c>
      <c r="B72" s="1231"/>
      <c r="C72" s="1098" t="s">
        <v>2797</v>
      </c>
      <c r="D72" s="1284" t="s">
        <v>2777</v>
      </c>
      <c r="E72" s="1032" t="s">
        <v>599</v>
      </c>
      <c r="F72" s="1032" t="s">
        <v>2783</v>
      </c>
      <c r="G72" s="1032" t="s">
        <v>2782</v>
      </c>
      <c r="H72" s="1032" t="s">
        <v>2781</v>
      </c>
      <c r="I72" s="1032" t="s">
        <v>2740</v>
      </c>
      <c r="J72" s="1472" t="s">
        <v>2246</v>
      </c>
    </row>
    <row r="73" spans="1:10" s="703" customFormat="1" ht="22.5" customHeight="1">
      <c r="A73" s="1229" t="s">
        <v>1202</v>
      </c>
      <c r="B73" s="1229"/>
      <c r="C73" s="1098" t="s">
        <v>2797</v>
      </c>
      <c r="D73" s="1275" t="s">
        <v>2777</v>
      </c>
      <c r="E73" s="1098" t="s">
        <v>599</v>
      </c>
      <c r="F73" s="1098" t="s">
        <v>2783</v>
      </c>
      <c r="G73" s="1098" t="s">
        <v>2782</v>
      </c>
      <c r="H73" s="1098" t="s">
        <v>2781</v>
      </c>
      <c r="I73" s="1098" t="s">
        <v>2740</v>
      </c>
      <c r="J73" s="1472" t="s">
        <v>2791</v>
      </c>
    </row>
    <row r="74" spans="1:10" s="703" customFormat="1" ht="22.5" customHeight="1">
      <c r="A74" s="1195" t="s">
        <v>2502</v>
      </c>
      <c r="B74" s="1195"/>
      <c r="C74" s="1191" t="s">
        <v>2800</v>
      </c>
      <c r="D74" s="1301">
        <v>1</v>
      </c>
      <c r="E74" s="1191" t="s">
        <v>2803</v>
      </c>
      <c r="F74" s="1191" t="s">
        <v>2804</v>
      </c>
      <c r="G74" s="1191" t="s">
        <v>2800</v>
      </c>
      <c r="H74" s="1191" t="s">
        <v>2801</v>
      </c>
      <c r="I74" s="1191" t="s">
        <v>2802</v>
      </c>
      <c r="J74" s="1248" t="s">
        <v>421</v>
      </c>
    </row>
    <row r="75" spans="1:10" s="703" customFormat="1" ht="22.5" customHeight="1">
      <c r="A75" s="1232" t="s">
        <v>1203</v>
      </c>
      <c r="B75" s="1232"/>
      <c r="C75" s="1052">
        <v>0</v>
      </c>
      <c r="D75" s="1281">
        <v>0.1</v>
      </c>
      <c r="E75" s="1061" t="s">
        <v>2777</v>
      </c>
      <c r="F75" s="1061" t="s">
        <v>3071</v>
      </c>
      <c r="G75" s="1061" t="s">
        <v>3072</v>
      </c>
      <c r="H75" s="1061" t="s">
        <v>3073</v>
      </c>
      <c r="I75" s="1061" t="s">
        <v>2740</v>
      </c>
      <c r="J75" s="1472" t="s">
        <v>2246</v>
      </c>
    </row>
    <row r="76" spans="1:10" s="703" customFormat="1" ht="22.5" customHeight="1">
      <c r="A76" s="1232" t="s">
        <v>1204</v>
      </c>
      <c r="B76" s="1232"/>
      <c r="C76" s="1030">
        <v>0</v>
      </c>
      <c r="D76" s="1281">
        <v>0.1</v>
      </c>
      <c r="E76" s="1061" t="s">
        <v>2777</v>
      </c>
      <c r="F76" s="1061" t="s">
        <v>3071</v>
      </c>
      <c r="G76" s="1061" t="s">
        <v>3072</v>
      </c>
      <c r="H76" s="1061" t="s">
        <v>3073</v>
      </c>
      <c r="I76" s="1032" t="s">
        <v>2740</v>
      </c>
      <c r="J76" s="1472" t="s">
        <v>2246</v>
      </c>
    </row>
    <row r="77" spans="1:10" s="703" customFormat="1" ht="22.5" customHeight="1">
      <c r="A77" s="1232" t="s">
        <v>1205</v>
      </c>
      <c r="B77" s="1232"/>
      <c r="C77" s="1055">
        <v>0.012</v>
      </c>
      <c r="D77" s="1281">
        <v>0.25</v>
      </c>
      <c r="E77" s="1032" t="s">
        <v>2809</v>
      </c>
      <c r="F77" s="1032" t="s">
        <v>2808</v>
      </c>
      <c r="G77" s="1032" t="s">
        <v>2807</v>
      </c>
      <c r="H77" s="1032" t="s">
        <v>2806</v>
      </c>
      <c r="I77" s="1032" t="s">
        <v>2781</v>
      </c>
      <c r="J77" s="1472" t="s">
        <v>2793</v>
      </c>
    </row>
    <row r="78" spans="1:10" s="703" customFormat="1" ht="22.5" customHeight="1">
      <c r="A78" s="1232" t="s">
        <v>1206</v>
      </c>
      <c r="B78" s="1232"/>
      <c r="C78" s="1031">
        <v>0.01</v>
      </c>
      <c r="D78" s="1281">
        <v>0.25</v>
      </c>
      <c r="E78" s="1032" t="s">
        <v>2807</v>
      </c>
      <c r="F78" s="1032" t="s">
        <v>2806</v>
      </c>
      <c r="G78" s="1032" t="s">
        <v>2781</v>
      </c>
      <c r="H78" s="1032" t="s">
        <v>2805</v>
      </c>
      <c r="I78" s="1032" t="s">
        <v>2804</v>
      </c>
      <c r="J78" s="1472" t="s">
        <v>2793</v>
      </c>
    </row>
    <row r="79" spans="1:10" s="703" customFormat="1" ht="22.5" customHeight="1">
      <c r="A79" s="1232" t="s">
        <v>1207</v>
      </c>
      <c r="B79" s="1232"/>
      <c r="C79" s="1031">
        <v>0</v>
      </c>
      <c r="D79" s="1281">
        <v>0.1</v>
      </c>
      <c r="E79" s="1032" t="s">
        <v>2777</v>
      </c>
      <c r="F79" s="1032" t="s">
        <v>3071</v>
      </c>
      <c r="G79" s="1032" t="s">
        <v>3072</v>
      </c>
      <c r="H79" s="1032" t="s">
        <v>3073</v>
      </c>
      <c r="I79" s="1032" t="s">
        <v>2740</v>
      </c>
      <c r="J79" s="1472" t="s">
        <v>2793</v>
      </c>
    </row>
    <row r="80" spans="1:10" s="703" customFormat="1" ht="22.5" customHeight="1">
      <c r="A80" s="1232" t="s">
        <v>1208</v>
      </c>
      <c r="B80" s="1232"/>
      <c r="C80" s="1052">
        <v>0</v>
      </c>
      <c r="D80" s="1281">
        <v>0.1</v>
      </c>
      <c r="E80" s="1032" t="s">
        <v>2777</v>
      </c>
      <c r="F80" s="1032" t="s">
        <v>3071</v>
      </c>
      <c r="G80" s="1032" t="s">
        <v>3072</v>
      </c>
      <c r="H80" s="1032" t="s">
        <v>3073</v>
      </c>
      <c r="I80" s="1061" t="s">
        <v>2740</v>
      </c>
      <c r="J80" s="1472" t="s">
        <v>2793</v>
      </c>
    </row>
    <row r="81" spans="1:10" s="703" customFormat="1" ht="22.5" customHeight="1">
      <c r="A81" s="1232" t="s">
        <v>3074</v>
      </c>
      <c r="B81" s="1232"/>
      <c r="C81" s="1052">
        <v>0</v>
      </c>
      <c r="D81" s="1281">
        <v>0.1</v>
      </c>
      <c r="E81" s="1032" t="s">
        <v>2777</v>
      </c>
      <c r="F81" s="1032" t="s">
        <v>3071</v>
      </c>
      <c r="G81" s="1032" t="s">
        <v>3072</v>
      </c>
      <c r="H81" s="1032" t="s">
        <v>3073</v>
      </c>
      <c r="I81" s="1061" t="s">
        <v>2740</v>
      </c>
      <c r="J81" s="1472" t="s">
        <v>2246</v>
      </c>
    </row>
    <row r="82" spans="1:10" s="703" customFormat="1" ht="22.5" customHeight="1">
      <c r="A82" s="1197" t="s">
        <v>2503</v>
      </c>
      <c r="B82" s="1197"/>
      <c r="C82" s="1199">
        <v>3</v>
      </c>
      <c r="D82" s="1299">
        <v>2</v>
      </c>
      <c r="E82" s="1200" t="s">
        <v>600</v>
      </c>
      <c r="F82" s="1200" t="s">
        <v>599</v>
      </c>
      <c r="G82" s="1200" t="s">
        <v>2783</v>
      </c>
      <c r="H82" s="1200" t="s">
        <v>2782</v>
      </c>
      <c r="I82" s="1200" t="s">
        <v>2781</v>
      </c>
      <c r="J82" s="1472" t="s">
        <v>2547</v>
      </c>
    </row>
    <row r="83" spans="1:10" s="703" customFormat="1" ht="22.5" customHeight="1">
      <c r="A83" s="1233" t="s">
        <v>1210</v>
      </c>
      <c r="B83" s="1233"/>
      <c r="C83" s="1031" t="s">
        <v>1546</v>
      </c>
      <c r="D83" s="1279">
        <v>0.75</v>
      </c>
      <c r="E83" s="1032" t="s">
        <v>599</v>
      </c>
      <c r="F83" s="1032" t="s">
        <v>2783</v>
      </c>
      <c r="G83" s="1032" t="s">
        <v>2782</v>
      </c>
      <c r="H83" s="1032" t="s">
        <v>2781</v>
      </c>
      <c r="I83" s="1032" t="s">
        <v>2740</v>
      </c>
      <c r="J83" s="1472" t="s">
        <v>2794</v>
      </c>
    </row>
    <row r="84" spans="1:10" s="703" customFormat="1" ht="22.5" customHeight="1">
      <c r="A84" s="1233" t="s">
        <v>1211</v>
      </c>
      <c r="B84" s="1233"/>
      <c r="C84" s="1031" t="s">
        <v>1546</v>
      </c>
      <c r="D84" s="1279">
        <v>0.75</v>
      </c>
      <c r="E84" s="1032" t="s">
        <v>599</v>
      </c>
      <c r="F84" s="1032" t="s">
        <v>2783</v>
      </c>
      <c r="G84" s="1032" t="s">
        <v>2782</v>
      </c>
      <c r="H84" s="1032" t="s">
        <v>2781</v>
      </c>
      <c r="I84" s="1032" t="s">
        <v>2740</v>
      </c>
      <c r="J84" s="1472" t="s">
        <v>117</v>
      </c>
    </row>
    <row r="85" spans="1:10" s="703" customFormat="1" ht="22.5" customHeight="1">
      <c r="A85" s="1232" t="s">
        <v>1212</v>
      </c>
      <c r="B85" s="1232"/>
      <c r="C85" s="1031" t="s">
        <v>1546</v>
      </c>
      <c r="D85" s="1281">
        <v>0.5</v>
      </c>
      <c r="E85" s="1032" t="s">
        <v>599</v>
      </c>
      <c r="F85" s="1032" t="s">
        <v>2783</v>
      </c>
      <c r="G85" s="1032" t="s">
        <v>2782</v>
      </c>
      <c r="H85" s="1032" t="s">
        <v>2781</v>
      </c>
      <c r="I85" s="1032" t="s">
        <v>2740</v>
      </c>
      <c r="J85" s="1472" t="s">
        <v>1275</v>
      </c>
    </row>
    <row r="86" spans="1:10" s="703" customFormat="1" ht="22.5" customHeight="1">
      <c r="A86" s="291" t="s">
        <v>2504</v>
      </c>
      <c r="B86" s="291"/>
      <c r="C86" s="1039">
        <v>9</v>
      </c>
      <c r="D86" s="292">
        <v>2</v>
      </c>
      <c r="E86" s="1032" t="s">
        <v>2810</v>
      </c>
      <c r="F86" s="1032" t="s">
        <v>2816</v>
      </c>
      <c r="G86" s="1032" t="s">
        <v>2815</v>
      </c>
      <c r="H86" s="1032" t="s">
        <v>2814</v>
      </c>
      <c r="I86" s="1032" t="s">
        <v>2813</v>
      </c>
      <c r="J86" s="1472" t="s">
        <v>2332</v>
      </c>
    </row>
    <row r="87" spans="1:10" s="703" customFormat="1" ht="22.5" customHeight="1">
      <c r="A87" s="1201" t="s">
        <v>2505</v>
      </c>
      <c r="B87" s="1201"/>
      <c r="C87" s="1202" t="s">
        <v>2822</v>
      </c>
      <c r="D87" s="292">
        <v>2</v>
      </c>
      <c r="E87" s="1200" t="s">
        <v>2826</v>
      </c>
      <c r="F87" s="1200" t="s">
        <v>2823</v>
      </c>
      <c r="G87" s="1200" t="s">
        <v>2814</v>
      </c>
      <c r="H87" s="1200" t="s">
        <v>2811</v>
      </c>
      <c r="I87" s="1200" t="s">
        <v>599</v>
      </c>
      <c r="J87" s="1472" t="s">
        <v>2547</v>
      </c>
    </row>
    <row r="88" spans="1:10" s="703" customFormat="1" ht="22.5" customHeight="1">
      <c r="A88" s="244" t="s">
        <v>1292</v>
      </c>
      <c r="B88" s="244"/>
      <c r="C88" s="1031"/>
      <c r="D88" s="279"/>
      <c r="E88" s="1032"/>
      <c r="F88" s="1032"/>
      <c r="G88" s="1032"/>
      <c r="H88" s="1032"/>
      <c r="I88" s="1032"/>
      <c r="J88" s="1472"/>
    </row>
    <row r="89" spans="1:10" s="703" customFormat="1" ht="22.5" customHeight="1">
      <c r="A89" s="244"/>
      <c r="B89" s="244"/>
      <c r="C89" s="1031"/>
      <c r="D89" s="279"/>
      <c r="E89" s="1032"/>
      <c r="F89" s="1032"/>
      <c r="G89" s="1032"/>
      <c r="H89" s="1032"/>
      <c r="I89" s="1032"/>
      <c r="J89" s="1472"/>
    </row>
    <row r="90" spans="1:10" s="703" customFormat="1" ht="22.5" customHeight="1">
      <c r="A90" s="1232" t="s">
        <v>1213</v>
      </c>
      <c r="B90" s="1232"/>
      <c r="C90" s="1030" t="s">
        <v>1540</v>
      </c>
      <c r="D90" s="1281">
        <v>2</v>
      </c>
      <c r="E90" s="1032" t="s">
        <v>599</v>
      </c>
      <c r="F90" s="1032" t="s">
        <v>2783</v>
      </c>
      <c r="G90" s="1032" t="s">
        <v>2782</v>
      </c>
      <c r="H90" s="1032" t="s">
        <v>2781</v>
      </c>
      <c r="I90" s="1032" t="s">
        <v>2740</v>
      </c>
      <c r="J90" s="1472" t="s">
        <v>118</v>
      </c>
    </row>
    <row r="91" spans="1:10" s="703" customFormat="1" ht="22.5" customHeight="1">
      <c r="A91" s="1232" t="s">
        <v>2765</v>
      </c>
      <c r="B91" s="1232"/>
      <c r="C91" s="1030"/>
      <c r="D91" s="1281"/>
      <c r="E91" s="1032"/>
      <c r="F91" s="1032"/>
      <c r="G91" s="1032"/>
      <c r="H91" s="1032"/>
      <c r="I91" s="1032"/>
      <c r="J91" s="1472" t="s">
        <v>2233</v>
      </c>
    </row>
    <row r="92" spans="1:10" s="703" customFormat="1" ht="22.5" customHeight="1">
      <c r="A92" s="291" t="s">
        <v>2506</v>
      </c>
      <c r="B92" s="291"/>
      <c r="C92" s="1039">
        <v>20</v>
      </c>
      <c r="D92" s="292">
        <v>2.5</v>
      </c>
      <c r="E92" s="1032" t="s">
        <v>2824</v>
      </c>
      <c r="F92" s="1032" t="s">
        <v>2825</v>
      </c>
      <c r="G92" s="1032" t="s">
        <v>2826</v>
      </c>
      <c r="H92" s="1032" t="s">
        <v>2816</v>
      </c>
      <c r="I92" s="1032" t="s">
        <v>2823</v>
      </c>
      <c r="J92" s="1472" t="s">
        <v>2332</v>
      </c>
    </row>
    <row r="93" spans="1:10" s="703" customFormat="1" ht="22.5" customHeight="1">
      <c r="A93" s="1201" t="s">
        <v>2507</v>
      </c>
      <c r="B93" s="1201"/>
      <c r="C93" s="1191" t="s">
        <v>3195</v>
      </c>
      <c r="D93" s="292">
        <v>2</v>
      </c>
      <c r="E93" s="1191" t="s">
        <v>2812</v>
      </c>
      <c r="F93" s="1191" t="s">
        <v>3192</v>
      </c>
      <c r="G93" s="1191" t="s">
        <v>600</v>
      </c>
      <c r="H93" s="1191" t="s">
        <v>599</v>
      </c>
      <c r="I93" s="1191" t="s">
        <v>2783</v>
      </c>
      <c r="J93" s="1472" t="s">
        <v>442</v>
      </c>
    </row>
    <row r="94" spans="1:10" s="703" customFormat="1" ht="22.5" customHeight="1">
      <c r="A94" s="291" t="s">
        <v>1293</v>
      </c>
      <c r="B94" s="291"/>
      <c r="C94" s="1098"/>
      <c r="D94" s="292"/>
      <c r="E94" s="1098"/>
      <c r="F94" s="1098"/>
      <c r="G94" s="1098"/>
      <c r="H94" s="1098"/>
      <c r="I94" s="1098"/>
      <c r="J94" s="1472"/>
    </row>
    <row r="95" spans="1:10" s="703" customFormat="1" ht="22.5" customHeight="1">
      <c r="A95" s="1233" t="s">
        <v>1214</v>
      </c>
      <c r="B95" s="1233"/>
      <c r="C95" s="1265">
        <v>2</v>
      </c>
      <c r="D95" s="1279">
        <v>2</v>
      </c>
      <c r="E95" s="1065" t="s">
        <v>599</v>
      </c>
      <c r="F95" s="1065" t="s">
        <v>2783</v>
      </c>
      <c r="G95" s="1065" t="s">
        <v>2782</v>
      </c>
      <c r="H95" s="1065" t="s">
        <v>2781</v>
      </c>
      <c r="I95" s="1065" t="s">
        <v>2740</v>
      </c>
      <c r="J95" s="1472" t="s">
        <v>385</v>
      </c>
    </row>
    <row r="96" spans="1:10" s="703" customFormat="1" ht="22.5" customHeight="1">
      <c r="A96" s="1201" t="s">
        <v>2510</v>
      </c>
      <c r="B96" s="1201"/>
      <c r="C96" s="1200" t="s">
        <v>2800</v>
      </c>
      <c r="D96" s="292">
        <v>2</v>
      </c>
      <c r="E96" s="1200" t="s">
        <v>2803</v>
      </c>
      <c r="F96" s="1200" t="s">
        <v>2804</v>
      </c>
      <c r="G96" s="1200" t="s">
        <v>2800</v>
      </c>
      <c r="H96" s="1200" t="s">
        <v>2801</v>
      </c>
      <c r="I96" s="1200" t="s">
        <v>2802</v>
      </c>
      <c r="J96" s="1473" t="s">
        <v>2547</v>
      </c>
    </row>
    <row r="97" spans="1:10" s="703" customFormat="1" ht="22.5" customHeight="1">
      <c r="A97" s="291" t="s">
        <v>1351</v>
      </c>
      <c r="B97" s="291"/>
      <c r="C97" s="1032"/>
      <c r="D97" s="292"/>
      <c r="E97" s="1032"/>
      <c r="F97" s="1032"/>
      <c r="G97" s="1032"/>
      <c r="H97" s="1032"/>
      <c r="I97" s="1032"/>
      <c r="J97" s="1473"/>
    </row>
    <row r="98" spans="1:12" s="703" customFormat="1" ht="22.5" customHeight="1">
      <c r="A98" s="1232" t="s">
        <v>1230</v>
      </c>
      <c r="B98" s="1232"/>
      <c r="C98" s="1061" t="s">
        <v>2815</v>
      </c>
      <c r="D98" s="1281">
        <v>0.5</v>
      </c>
      <c r="E98" s="1061" t="s">
        <v>2828</v>
      </c>
      <c r="F98" s="1061" t="s">
        <v>2826</v>
      </c>
      <c r="G98" s="1061" t="s">
        <v>2815</v>
      </c>
      <c r="H98" s="1061" t="s">
        <v>2827</v>
      </c>
      <c r="I98" s="1061" t="s">
        <v>600</v>
      </c>
      <c r="J98" s="1473" t="s">
        <v>121</v>
      </c>
      <c r="K98" s="486"/>
      <c r="L98" s="1151"/>
    </row>
    <row r="99" spans="1:12" s="703" customFormat="1" ht="22.5" customHeight="1">
      <c r="A99" s="1232" t="s">
        <v>1228</v>
      </c>
      <c r="B99" s="1232"/>
      <c r="C99" s="1241"/>
      <c r="D99" s="1281"/>
      <c r="E99" s="1242"/>
      <c r="F99" s="1242"/>
      <c r="G99" s="1242"/>
      <c r="H99" s="1242"/>
      <c r="I99" s="1242"/>
      <c r="J99" s="1473"/>
      <c r="K99" s="486"/>
      <c r="L99" s="1151"/>
    </row>
    <row r="100" spans="1:12" s="703" customFormat="1" ht="22.5" customHeight="1">
      <c r="A100" s="1232" t="s">
        <v>1231</v>
      </c>
      <c r="B100" s="1232"/>
      <c r="C100" s="1054" t="s">
        <v>2846</v>
      </c>
      <c r="D100" s="1281">
        <v>0.5</v>
      </c>
      <c r="E100" s="1061" t="s">
        <v>2781</v>
      </c>
      <c r="F100" s="1061" t="s">
        <v>2849</v>
      </c>
      <c r="G100" s="1061" t="s">
        <v>2805</v>
      </c>
      <c r="H100" s="1061" t="s">
        <v>2803</v>
      </c>
      <c r="I100" s="1061" t="s">
        <v>2804</v>
      </c>
      <c r="J100" s="1473" t="s">
        <v>123</v>
      </c>
      <c r="K100" s="486"/>
      <c r="L100" s="1151"/>
    </row>
    <row r="101" spans="1:12" s="703" customFormat="1" ht="22.5" customHeight="1">
      <c r="A101" s="1232" t="s">
        <v>1232</v>
      </c>
      <c r="B101" s="1232"/>
      <c r="C101" s="1054" t="s">
        <v>2850</v>
      </c>
      <c r="D101" s="1281">
        <v>0.5</v>
      </c>
      <c r="E101" s="1061" t="s">
        <v>2803</v>
      </c>
      <c r="F101" s="1061" t="s">
        <v>2804</v>
      </c>
      <c r="G101" s="1061" t="s">
        <v>2800</v>
      </c>
      <c r="H101" s="1061" t="s">
        <v>2801</v>
      </c>
      <c r="I101" s="1061" t="s">
        <v>2802</v>
      </c>
      <c r="J101" s="1473" t="s">
        <v>123</v>
      </c>
      <c r="K101" s="486"/>
      <c r="L101" s="1151"/>
    </row>
    <row r="102" spans="1:12" s="703" customFormat="1" ht="22.5" customHeight="1">
      <c r="A102" s="1243" t="s">
        <v>1233</v>
      </c>
      <c r="B102" s="1243"/>
      <c r="C102" s="1032" t="s">
        <v>3128</v>
      </c>
      <c r="D102" s="1280">
        <v>0.5</v>
      </c>
      <c r="E102" s="1032" t="s">
        <v>2855</v>
      </c>
      <c r="F102" s="1032" t="s">
        <v>2856</v>
      </c>
      <c r="G102" s="1032" t="s">
        <v>3128</v>
      </c>
      <c r="H102" s="1032" t="s">
        <v>2853</v>
      </c>
      <c r="I102" s="1032" t="s">
        <v>2854</v>
      </c>
      <c r="J102" s="1473" t="s">
        <v>124</v>
      </c>
      <c r="K102" s="486"/>
      <c r="L102" s="1151"/>
    </row>
    <row r="103" spans="1:10" s="703" customFormat="1" ht="21" customHeight="1">
      <c r="A103" s="1201" t="s">
        <v>2511</v>
      </c>
      <c r="B103" s="1201"/>
      <c r="C103" s="1199">
        <v>1</v>
      </c>
      <c r="D103" s="292">
        <v>2</v>
      </c>
      <c r="E103" s="1200" t="s">
        <v>2806</v>
      </c>
      <c r="F103" s="1200" t="s">
        <v>2859</v>
      </c>
      <c r="G103" s="1200" t="s">
        <v>2781</v>
      </c>
      <c r="H103" s="1200" t="s">
        <v>2849</v>
      </c>
      <c r="I103" s="1200" t="s">
        <v>2805</v>
      </c>
      <c r="J103" s="1473" t="s">
        <v>2547</v>
      </c>
    </row>
    <row r="104" spans="1:12" s="703" customFormat="1" ht="22.5" customHeight="1">
      <c r="A104" s="1233" t="s">
        <v>1234</v>
      </c>
      <c r="B104" s="1233"/>
      <c r="C104" s="1065" t="s">
        <v>2795</v>
      </c>
      <c r="D104" s="1279">
        <v>1</v>
      </c>
      <c r="E104" s="1065" t="s">
        <v>2863</v>
      </c>
      <c r="F104" s="1065" t="s">
        <v>2862</v>
      </c>
      <c r="G104" s="1065" t="s">
        <v>2795</v>
      </c>
      <c r="H104" s="1065" t="s">
        <v>2860</v>
      </c>
      <c r="I104" s="1065" t="s">
        <v>2861</v>
      </c>
      <c r="J104" s="1473" t="s">
        <v>125</v>
      </c>
      <c r="K104" s="1186"/>
      <c r="L104" s="1187"/>
    </row>
    <row r="105" spans="1:12" s="703" customFormat="1" ht="22.5" customHeight="1">
      <c r="A105" s="1233" t="s">
        <v>1380</v>
      </c>
      <c r="B105" s="1233"/>
      <c r="C105" s="1070"/>
      <c r="D105" s="1279"/>
      <c r="E105" s="1065"/>
      <c r="F105" s="1065"/>
      <c r="G105" s="1065"/>
      <c r="H105" s="1065"/>
      <c r="I105" s="1065"/>
      <c r="J105" s="1473"/>
      <c r="K105" s="1186"/>
      <c r="L105" s="1187"/>
    </row>
    <row r="106" spans="1:12" s="703" customFormat="1" ht="22.5" customHeight="1">
      <c r="A106" s="1233" t="s">
        <v>1235</v>
      </c>
      <c r="B106" s="1233"/>
      <c r="C106" s="1065" t="s">
        <v>3130</v>
      </c>
      <c r="D106" s="1279">
        <v>1</v>
      </c>
      <c r="E106" s="1065" t="s">
        <v>3129</v>
      </c>
      <c r="F106" s="1065" t="s">
        <v>328</v>
      </c>
      <c r="G106" s="1065" t="s">
        <v>3130</v>
      </c>
      <c r="H106" s="1065" t="s">
        <v>2795</v>
      </c>
      <c r="I106" s="1065" t="s">
        <v>1040</v>
      </c>
      <c r="J106" s="1473" t="s">
        <v>2187</v>
      </c>
      <c r="K106" s="1186"/>
      <c r="L106" s="1187"/>
    </row>
    <row r="107" spans="1:12" s="703" customFormat="1" ht="22.5" customHeight="1">
      <c r="A107" s="1233" t="s">
        <v>2250</v>
      </c>
      <c r="B107" s="1233"/>
      <c r="C107" s="1070"/>
      <c r="D107" s="1279"/>
      <c r="E107" s="1065"/>
      <c r="F107" s="1065"/>
      <c r="G107" s="1065"/>
      <c r="H107" s="1065"/>
      <c r="I107" s="1065"/>
      <c r="J107" s="1473"/>
      <c r="K107" s="1186"/>
      <c r="L107" s="1187"/>
    </row>
    <row r="108" spans="1:10" s="703" customFormat="1" ht="22.5" customHeight="1">
      <c r="A108" s="1208" t="s">
        <v>2512</v>
      </c>
      <c r="B108" s="1208"/>
      <c r="C108" s="1200" t="s">
        <v>1032</v>
      </c>
      <c r="D108" s="279">
        <v>1</v>
      </c>
      <c r="E108" s="1200" t="s">
        <v>3130</v>
      </c>
      <c r="F108" s="1200" t="s">
        <v>2795</v>
      </c>
      <c r="G108" s="1200" t="s">
        <v>1040</v>
      </c>
      <c r="H108" s="1200" t="s">
        <v>325</v>
      </c>
      <c r="I108" s="1200" t="s">
        <v>1032</v>
      </c>
      <c r="J108" s="1472" t="s">
        <v>2547</v>
      </c>
    </row>
    <row r="109" spans="1:12" s="703" customFormat="1" ht="22.5" customHeight="1">
      <c r="A109" s="1243" t="s">
        <v>1236</v>
      </c>
      <c r="B109" s="1243"/>
      <c r="C109" s="1030">
        <v>100</v>
      </c>
      <c r="D109" s="1280">
        <v>0.5</v>
      </c>
      <c r="E109" s="1032" t="s">
        <v>3130</v>
      </c>
      <c r="F109" s="1032" t="s">
        <v>2795</v>
      </c>
      <c r="G109" s="1032" t="s">
        <v>1040</v>
      </c>
      <c r="H109" s="1032" t="s">
        <v>325</v>
      </c>
      <c r="I109" s="1032" t="s">
        <v>1032</v>
      </c>
      <c r="J109" s="1472" t="s">
        <v>126</v>
      </c>
      <c r="K109" s="1186"/>
      <c r="L109" s="1187"/>
    </row>
    <row r="110" spans="1:12" s="703" customFormat="1" ht="22.5" customHeight="1">
      <c r="A110" s="1243" t="s">
        <v>1237</v>
      </c>
      <c r="B110" s="1243"/>
      <c r="C110" s="1030" t="s">
        <v>2252</v>
      </c>
      <c r="D110" s="1280">
        <v>0.25</v>
      </c>
      <c r="E110" s="1032" t="s">
        <v>2783</v>
      </c>
      <c r="F110" s="1032" t="s">
        <v>3148</v>
      </c>
      <c r="G110" s="1032" t="s">
        <v>2782</v>
      </c>
      <c r="H110" s="1032" t="s">
        <v>3147</v>
      </c>
      <c r="I110" s="1032" t="s">
        <v>2781</v>
      </c>
      <c r="J110" s="1472" t="s">
        <v>2253</v>
      </c>
      <c r="K110" s="1186"/>
      <c r="L110" s="1187"/>
    </row>
    <row r="111" spans="1:12" s="703" customFormat="1" ht="22.5" customHeight="1">
      <c r="A111" s="1243" t="s">
        <v>1238</v>
      </c>
      <c r="B111" s="1243"/>
      <c r="C111" s="1030" t="s">
        <v>2866</v>
      </c>
      <c r="D111" s="1280">
        <v>0.25</v>
      </c>
      <c r="E111" s="1030">
        <v>80</v>
      </c>
      <c r="F111" s="1030">
        <v>85</v>
      </c>
      <c r="G111" s="1030">
        <v>90</v>
      </c>
      <c r="H111" s="1030">
        <v>95</v>
      </c>
      <c r="I111" s="1030">
        <v>100</v>
      </c>
      <c r="J111" s="1472" t="s">
        <v>1042</v>
      </c>
      <c r="K111" s="1186"/>
      <c r="L111" s="1187"/>
    </row>
    <row r="112" spans="1:10" s="703" customFormat="1" ht="22.5" customHeight="1">
      <c r="A112" s="365" t="s">
        <v>2514</v>
      </c>
      <c r="B112" s="365"/>
      <c r="C112" s="1043" t="s">
        <v>3150</v>
      </c>
      <c r="D112" s="368" t="s">
        <v>3147</v>
      </c>
      <c r="E112" s="1044" t="s">
        <v>2827</v>
      </c>
      <c r="F112" s="1044" t="s">
        <v>2813</v>
      </c>
      <c r="G112" s="1044" t="s">
        <v>2811</v>
      </c>
      <c r="H112" s="1044" t="s">
        <v>2812</v>
      </c>
      <c r="I112" s="1044" t="s">
        <v>3192</v>
      </c>
      <c r="J112" s="1460" t="s">
        <v>2335</v>
      </c>
    </row>
    <row r="113" spans="1:10" s="703" customFormat="1" ht="22.5" customHeight="1">
      <c r="A113" s="1175" t="s">
        <v>2515</v>
      </c>
      <c r="B113" s="1175"/>
      <c r="C113" s="1111">
        <v>1</v>
      </c>
      <c r="D113" s="1282">
        <v>1</v>
      </c>
      <c r="E113" s="1112"/>
      <c r="F113" s="1112"/>
      <c r="G113" s="1112"/>
      <c r="H113" s="1112"/>
      <c r="I113" s="1112"/>
      <c r="J113" s="1476" t="s">
        <v>1042</v>
      </c>
    </row>
    <row r="114" spans="1:10" s="197" customFormat="1" ht="23.25" customHeight="1">
      <c r="A114" s="307" t="s">
        <v>1774</v>
      </c>
      <c r="B114" s="1081"/>
      <c r="C114" s="1081"/>
      <c r="D114" s="1300">
        <f>+D115+D116+D117+D119+D120+D122+D123+D125+D127+D129+D131+D132+D133+D134+D135+D136+D138+D139+D140+D141+D142+D143</f>
        <v>30</v>
      </c>
      <c r="E114" s="211"/>
      <c r="F114" s="211"/>
      <c r="G114" s="211"/>
      <c r="H114" s="211"/>
      <c r="I114" s="211"/>
      <c r="J114" s="1469"/>
    </row>
    <row r="115" spans="1:10" s="703" customFormat="1" ht="22.5" customHeight="1">
      <c r="A115" s="273" t="s">
        <v>894</v>
      </c>
      <c r="B115" s="273"/>
      <c r="C115" s="1152">
        <v>3</v>
      </c>
      <c r="D115" s="1285">
        <v>3.5</v>
      </c>
      <c r="E115" s="1097" t="s">
        <v>3187</v>
      </c>
      <c r="F115" s="1097" t="s">
        <v>3188</v>
      </c>
      <c r="G115" s="1097" t="s">
        <v>3189</v>
      </c>
      <c r="H115" s="1097" t="s">
        <v>3186</v>
      </c>
      <c r="I115" s="1097" t="s">
        <v>2783</v>
      </c>
      <c r="J115" s="1471" t="s">
        <v>1782</v>
      </c>
    </row>
    <row r="116" spans="1:10" s="703" customFormat="1" ht="22.5" customHeight="1">
      <c r="A116" s="364" t="s">
        <v>895</v>
      </c>
      <c r="B116" s="364"/>
      <c r="C116" s="1152">
        <v>100</v>
      </c>
      <c r="D116" s="1278">
        <v>3</v>
      </c>
      <c r="E116" s="1097" t="s">
        <v>3128</v>
      </c>
      <c r="F116" s="1097" t="s">
        <v>3129</v>
      </c>
      <c r="G116" s="1097" t="s">
        <v>3130</v>
      </c>
      <c r="H116" s="1097" t="s">
        <v>1040</v>
      </c>
      <c r="I116" s="1097" t="s">
        <v>1032</v>
      </c>
      <c r="J116" s="1471" t="s">
        <v>3124</v>
      </c>
    </row>
    <row r="117" spans="1:10" s="703" customFormat="1" ht="22.5" customHeight="1">
      <c r="A117" s="364" t="s">
        <v>1225</v>
      </c>
      <c r="B117" s="364"/>
      <c r="C117" s="1043">
        <v>1</v>
      </c>
      <c r="D117" s="1278">
        <v>1.5</v>
      </c>
      <c r="E117" s="1044" t="s">
        <v>1005</v>
      </c>
      <c r="F117" s="1044"/>
      <c r="G117" s="1044"/>
      <c r="H117" s="1044"/>
      <c r="I117" s="1044" t="s">
        <v>1004</v>
      </c>
      <c r="J117" s="1460" t="s">
        <v>593</v>
      </c>
    </row>
    <row r="118" spans="1:10" s="703" customFormat="1" ht="22.5" customHeight="1">
      <c r="A118" s="364" t="s">
        <v>73</v>
      </c>
      <c r="B118" s="364"/>
      <c r="C118" s="1043"/>
      <c r="D118" s="1278"/>
      <c r="E118" s="1044"/>
      <c r="F118" s="1044"/>
      <c r="G118" s="1044"/>
      <c r="H118" s="1044"/>
      <c r="I118" s="1044"/>
      <c r="J118" s="1460"/>
    </row>
    <row r="119" spans="1:11" s="703" customFormat="1" ht="22.5" customHeight="1">
      <c r="A119" s="1224" t="s">
        <v>1218</v>
      </c>
      <c r="B119" s="1224"/>
      <c r="C119" s="1152">
        <v>65</v>
      </c>
      <c r="D119" s="1276">
        <v>1.5</v>
      </c>
      <c r="E119" s="1097" t="s">
        <v>2828</v>
      </c>
      <c r="F119" s="1097" t="s">
        <v>2836</v>
      </c>
      <c r="G119" s="1097" t="s">
        <v>2841</v>
      </c>
      <c r="H119" s="1097" t="s">
        <v>2842</v>
      </c>
      <c r="I119" s="1097" t="s">
        <v>2796</v>
      </c>
      <c r="J119" s="1471" t="s">
        <v>439</v>
      </c>
      <c r="K119" s="1266"/>
    </row>
    <row r="120" spans="1:11" s="703" customFormat="1" ht="22.5" customHeight="1">
      <c r="A120" s="1238" t="s">
        <v>1219</v>
      </c>
      <c r="B120" s="1238"/>
      <c r="C120" s="1152">
        <v>80</v>
      </c>
      <c r="D120" s="1286">
        <v>0.5</v>
      </c>
      <c r="E120" s="1097" t="s">
        <v>2796</v>
      </c>
      <c r="F120" s="1097" t="s">
        <v>3129</v>
      </c>
      <c r="G120" s="1097" t="s">
        <v>328</v>
      </c>
      <c r="H120" s="1097" t="s">
        <v>3130</v>
      </c>
      <c r="I120" s="1097" t="s">
        <v>2795</v>
      </c>
      <c r="J120" s="1471" t="s">
        <v>439</v>
      </c>
      <c r="K120" s="1266"/>
    </row>
    <row r="121" spans="1:11" s="703" customFormat="1" ht="22.5" customHeight="1">
      <c r="A121" s="1238" t="s">
        <v>1215</v>
      </c>
      <c r="B121" s="1238"/>
      <c r="C121" s="1152"/>
      <c r="D121" s="1286"/>
      <c r="E121" s="1097"/>
      <c r="F121" s="1097"/>
      <c r="G121" s="1097"/>
      <c r="H121" s="1097"/>
      <c r="I121" s="1097"/>
      <c r="J121" s="1471"/>
      <c r="K121" s="1266"/>
    </row>
    <row r="122" spans="1:10" s="703" customFormat="1" ht="22.5" customHeight="1">
      <c r="A122" s="291" t="s">
        <v>2513</v>
      </c>
      <c r="B122" s="291"/>
      <c r="C122" s="1030">
        <v>1.53</v>
      </c>
      <c r="D122" s="292">
        <v>1</v>
      </c>
      <c r="E122" s="1032" t="s">
        <v>3148</v>
      </c>
      <c r="F122" s="1032" t="s">
        <v>2782</v>
      </c>
      <c r="G122" s="1032" t="s">
        <v>3147</v>
      </c>
      <c r="H122" s="1032" t="s">
        <v>2781</v>
      </c>
      <c r="I122" s="1032" t="s">
        <v>2800</v>
      </c>
      <c r="J122" s="1248" t="s">
        <v>1169</v>
      </c>
    </row>
    <row r="123" spans="1:12" s="703" customFormat="1" ht="22.5" customHeight="1">
      <c r="A123" s="1232" t="s">
        <v>1239</v>
      </c>
      <c r="B123" s="1232"/>
      <c r="C123" s="1044" t="s">
        <v>1032</v>
      </c>
      <c r="D123" s="1281">
        <v>1</v>
      </c>
      <c r="E123" s="1044" t="s">
        <v>3130</v>
      </c>
      <c r="F123" s="1044" t="s">
        <v>2795</v>
      </c>
      <c r="G123" s="1044" t="s">
        <v>1040</v>
      </c>
      <c r="H123" s="1044" t="s">
        <v>325</v>
      </c>
      <c r="I123" s="1044" t="s">
        <v>1032</v>
      </c>
      <c r="J123" s="1460" t="s">
        <v>127</v>
      </c>
      <c r="K123" s="1239"/>
      <c r="L123" s="1187"/>
    </row>
    <row r="124" spans="1:12" s="703" customFormat="1" ht="22.5" customHeight="1">
      <c r="A124" s="1232" t="s">
        <v>1229</v>
      </c>
      <c r="B124" s="1232"/>
      <c r="C124" s="1043"/>
      <c r="D124" s="1281"/>
      <c r="E124" s="1044"/>
      <c r="F124" s="1044"/>
      <c r="G124" s="1044"/>
      <c r="H124" s="1044"/>
      <c r="I124" s="1044"/>
      <c r="J124" s="1460"/>
      <c r="K124" s="1239"/>
      <c r="L124" s="1187"/>
    </row>
    <row r="125" spans="1:10" s="701" customFormat="1" ht="22.5" customHeight="1">
      <c r="A125" s="364" t="s">
        <v>2527</v>
      </c>
      <c r="B125" s="364"/>
      <c r="C125" s="1154" t="s">
        <v>599</v>
      </c>
      <c r="D125" s="1278">
        <v>1</v>
      </c>
      <c r="E125" s="1154" t="s">
        <v>2783</v>
      </c>
      <c r="F125" s="1154"/>
      <c r="G125" s="1154" t="s">
        <v>599</v>
      </c>
      <c r="H125" s="1154"/>
      <c r="I125" s="1154" t="s">
        <v>600</v>
      </c>
      <c r="J125" s="1248" t="s">
        <v>432</v>
      </c>
    </row>
    <row r="126" spans="1:10" s="703" customFormat="1" ht="22.5" customHeight="1">
      <c r="A126" s="364" t="s">
        <v>84</v>
      </c>
      <c r="B126" s="364"/>
      <c r="C126" s="1156"/>
      <c r="D126" s="1278"/>
      <c r="E126" s="1156"/>
      <c r="F126" s="1156"/>
      <c r="G126" s="1156"/>
      <c r="H126" s="1156"/>
      <c r="I126" s="1156"/>
      <c r="J126" s="1472"/>
    </row>
    <row r="127" spans="1:10" s="703" customFormat="1" ht="22.5" customHeight="1">
      <c r="A127" s="364" t="s">
        <v>2528</v>
      </c>
      <c r="B127" s="364"/>
      <c r="C127" s="1156" t="s">
        <v>2795</v>
      </c>
      <c r="D127" s="1278">
        <v>1</v>
      </c>
      <c r="E127" s="1156" t="s">
        <v>2862</v>
      </c>
      <c r="F127" s="1156" t="s">
        <v>1533</v>
      </c>
      <c r="G127" s="1156" t="s">
        <v>2795</v>
      </c>
      <c r="H127" s="1156" t="s">
        <v>1534</v>
      </c>
      <c r="I127" s="1156" t="s">
        <v>2860</v>
      </c>
      <c r="J127" s="1472" t="s">
        <v>432</v>
      </c>
    </row>
    <row r="128" spans="1:10" s="703" customFormat="1" ht="22.5" customHeight="1">
      <c r="A128" s="364" t="s">
        <v>85</v>
      </c>
      <c r="B128" s="364"/>
      <c r="C128" s="1156"/>
      <c r="D128" s="1278"/>
      <c r="E128" s="1156"/>
      <c r="F128" s="1156"/>
      <c r="G128" s="1156"/>
      <c r="H128" s="1156"/>
      <c r="I128" s="1156"/>
      <c r="J128" s="1472"/>
    </row>
    <row r="129" spans="1:10" s="703" customFormat="1" ht="22.5" customHeight="1">
      <c r="A129" s="365" t="s">
        <v>2778</v>
      </c>
      <c r="B129" s="365"/>
      <c r="C129" s="1156" t="s">
        <v>3128</v>
      </c>
      <c r="D129" s="368" t="s">
        <v>2782</v>
      </c>
      <c r="E129" s="1156" t="s">
        <v>1043</v>
      </c>
      <c r="F129" s="1156" t="s">
        <v>1041</v>
      </c>
      <c r="G129" s="1156" t="s">
        <v>3128</v>
      </c>
      <c r="H129" s="1156" t="s">
        <v>3129</v>
      </c>
      <c r="I129" s="1156" t="s">
        <v>3130</v>
      </c>
      <c r="J129" s="1472" t="s">
        <v>688</v>
      </c>
    </row>
    <row r="130" spans="1:10" s="703" customFormat="1" ht="22.5" customHeight="1">
      <c r="A130" s="1189" t="s">
        <v>2533</v>
      </c>
      <c r="B130" s="1189"/>
      <c r="C130" s="1215">
        <v>15</v>
      </c>
      <c r="D130" s="1299">
        <v>3</v>
      </c>
      <c r="E130" s="1216" t="s">
        <v>2812</v>
      </c>
      <c r="F130" s="1216" t="s">
        <v>2813</v>
      </c>
      <c r="G130" s="1216" t="s">
        <v>3161</v>
      </c>
      <c r="H130" s="1216" t="s">
        <v>2845</v>
      </c>
      <c r="I130" s="1216" t="s">
        <v>2815</v>
      </c>
      <c r="J130" s="1460" t="s">
        <v>1781</v>
      </c>
    </row>
    <row r="131" spans="1:11" s="703" customFormat="1" ht="22.5" customHeight="1">
      <c r="A131" s="1249" t="s">
        <v>510</v>
      </c>
      <c r="B131" s="1249"/>
      <c r="C131" s="1157" t="s">
        <v>3163</v>
      </c>
      <c r="D131" s="1281">
        <v>1</v>
      </c>
      <c r="E131" s="1157" t="s">
        <v>2844</v>
      </c>
      <c r="F131" s="1157" t="s">
        <v>1043</v>
      </c>
      <c r="G131" s="1157" t="s">
        <v>1041</v>
      </c>
      <c r="H131" s="1157" t="s">
        <v>3128</v>
      </c>
      <c r="I131" s="1157" t="s">
        <v>3129</v>
      </c>
      <c r="J131" s="1460" t="s">
        <v>593</v>
      </c>
      <c r="K131" s="1267"/>
    </row>
    <row r="132" spans="1:11" s="703" customFormat="1" ht="22.5" customHeight="1">
      <c r="A132" s="1249" t="s">
        <v>1155</v>
      </c>
      <c r="B132" s="1249"/>
      <c r="C132" s="1157" t="s">
        <v>3204</v>
      </c>
      <c r="D132" s="1281">
        <v>1</v>
      </c>
      <c r="E132" s="1157" t="s">
        <v>2781</v>
      </c>
      <c r="F132" s="1157" t="s">
        <v>600</v>
      </c>
      <c r="G132" s="1157" t="s">
        <v>2827</v>
      </c>
      <c r="H132" s="1157" t="s">
        <v>2815</v>
      </c>
      <c r="I132" s="1157" t="s">
        <v>2826</v>
      </c>
      <c r="J132" s="1460" t="s">
        <v>474</v>
      </c>
      <c r="K132" s="1267"/>
    </row>
    <row r="133" spans="1:11" s="703" customFormat="1" ht="22.5" customHeight="1">
      <c r="A133" s="1249" t="s">
        <v>1156</v>
      </c>
      <c r="B133" s="1249"/>
      <c r="C133" s="1074">
        <v>0.2</v>
      </c>
      <c r="D133" s="1281">
        <v>1</v>
      </c>
      <c r="E133" s="1044" t="s">
        <v>2823</v>
      </c>
      <c r="F133" s="1044" t="s">
        <v>2816</v>
      </c>
      <c r="G133" s="1044" t="s">
        <v>2826</v>
      </c>
      <c r="H133" s="1044" t="s">
        <v>2825</v>
      </c>
      <c r="I133" s="1044" t="s">
        <v>2824</v>
      </c>
      <c r="J133" s="1460" t="s">
        <v>2968</v>
      </c>
      <c r="K133" s="1267"/>
    </row>
    <row r="134" spans="1:10" s="703" customFormat="1" ht="22.5" customHeight="1">
      <c r="A134" s="1177" t="s">
        <v>1966</v>
      </c>
      <c r="B134" s="1177"/>
      <c r="C134" s="254">
        <v>90</v>
      </c>
      <c r="D134" s="285">
        <v>1</v>
      </c>
      <c r="E134" s="1157" t="s">
        <v>3130</v>
      </c>
      <c r="F134" s="1157" t="s">
        <v>2795</v>
      </c>
      <c r="G134" s="1157" t="s">
        <v>1040</v>
      </c>
      <c r="H134" s="1157" t="s">
        <v>325</v>
      </c>
      <c r="I134" s="1157" t="s">
        <v>1032</v>
      </c>
      <c r="J134" s="1460" t="s">
        <v>30</v>
      </c>
    </row>
    <row r="135" spans="1:10" s="703" customFormat="1" ht="22.5" customHeight="1">
      <c r="A135" s="1177" t="s">
        <v>2534</v>
      </c>
      <c r="B135" s="1177"/>
      <c r="C135" s="254">
        <v>90</v>
      </c>
      <c r="D135" s="285">
        <v>1</v>
      </c>
      <c r="E135" s="1157" t="s">
        <v>3130</v>
      </c>
      <c r="F135" s="1157" t="s">
        <v>2795</v>
      </c>
      <c r="G135" s="1157" t="s">
        <v>1040</v>
      </c>
      <c r="H135" s="1157" t="s">
        <v>325</v>
      </c>
      <c r="I135" s="1157" t="s">
        <v>1032</v>
      </c>
      <c r="J135" s="1460" t="s">
        <v>30</v>
      </c>
    </row>
    <row r="136" spans="1:10" s="703" customFormat="1" ht="22.5" customHeight="1">
      <c r="A136" s="273" t="s">
        <v>2535</v>
      </c>
      <c r="B136" s="273"/>
      <c r="C136" s="1074">
        <v>0.7</v>
      </c>
      <c r="D136" s="1285">
        <v>1.5</v>
      </c>
      <c r="E136" s="1044" t="s">
        <v>1041</v>
      </c>
      <c r="F136" s="1044" t="s">
        <v>3128</v>
      </c>
      <c r="G136" s="1044" t="s">
        <v>3129</v>
      </c>
      <c r="H136" s="1044" t="s">
        <v>3130</v>
      </c>
      <c r="I136" s="1044" t="s">
        <v>1040</v>
      </c>
      <c r="J136" s="1460" t="s">
        <v>30</v>
      </c>
    </row>
    <row r="137" spans="1:10" s="703" customFormat="1" ht="22.5" customHeight="1">
      <c r="A137" s="1189" t="s">
        <v>2536</v>
      </c>
      <c r="B137" s="1189"/>
      <c r="C137" s="1269">
        <v>80</v>
      </c>
      <c r="D137" s="1299">
        <v>2.5</v>
      </c>
      <c r="E137" s="1270" t="s">
        <v>3128</v>
      </c>
      <c r="F137" s="1270" t="s">
        <v>3129</v>
      </c>
      <c r="G137" s="1270" t="s">
        <v>3130</v>
      </c>
      <c r="H137" s="1270" t="s">
        <v>1040</v>
      </c>
      <c r="I137" s="1270" t="s">
        <v>1032</v>
      </c>
      <c r="J137" s="1460" t="s">
        <v>1785</v>
      </c>
    </row>
    <row r="138" spans="1:10" s="703" customFormat="1" ht="22.5" customHeight="1">
      <c r="A138" s="1249" t="s">
        <v>1157</v>
      </c>
      <c r="B138" s="1249"/>
      <c r="C138" s="1043">
        <v>0</v>
      </c>
      <c r="D138" s="1281">
        <v>1</v>
      </c>
      <c r="E138" s="1044" t="s">
        <v>599</v>
      </c>
      <c r="F138" s="1044" t="s">
        <v>2783</v>
      </c>
      <c r="G138" s="1044" t="s">
        <v>2782</v>
      </c>
      <c r="H138" s="1044" t="s">
        <v>2781</v>
      </c>
      <c r="I138" s="1044" t="s">
        <v>2740</v>
      </c>
      <c r="J138" s="1460" t="s">
        <v>2246</v>
      </c>
    </row>
    <row r="139" spans="1:10" s="703" customFormat="1" ht="22.5" customHeight="1">
      <c r="A139" s="1249" t="s">
        <v>1158</v>
      </c>
      <c r="B139" s="1249"/>
      <c r="C139" s="1043" t="s">
        <v>2818</v>
      </c>
      <c r="D139" s="1281">
        <v>1</v>
      </c>
      <c r="E139" s="1044" t="s">
        <v>2843</v>
      </c>
      <c r="F139" s="1044" t="s">
        <v>2814</v>
      </c>
      <c r="G139" s="1044" t="s">
        <v>2827</v>
      </c>
      <c r="H139" s="1044" t="s">
        <v>2811</v>
      </c>
      <c r="I139" s="1044" t="s">
        <v>3192</v>
      </c>
      <c r="J139" s="1460" t="s">
        <v>1615</v>
      </c>
    </row>
    <row r="140" spans="1:10" s="703" customFormat="1" ht="22.5" customHeight="1">
      <c r="A140" s="1249" t="s">
        <v>1159</v>
      </c>
      <c r="B140" s="1249"/>
      <c r="C140" s="1074">
        <v>0.8</v>
      </c>
      <c r="D140" s="1281">
        <v>0.5</v>
      </c>
      <c r="E140" s="1044" t="s">
        <v>3128</v>
      </c>
      <c r="F140" s="1044" t="s">
        <v>3129</v>
      </c>
      <c r="G140" s="1044" t="s">
        <v>3130</v>
      </c>
      <c r="H140" s="1044" t="s">
        <v>1040</v>
      </c>
      <c r="I140" s="1044" t="s">
        <v>1032</v>
      </c>
      <c r="J140" s="1460" t="s">
        <v>30</v>
      </c>
    </row>
    <row r="141" spans="1:10" s="703" customFormat="1" ht="22.5" customHeight="1">
      <c r="A141" s="1262" t="s">
        <v>2537</v>
      </c>
      <c r="B141" s="1262"/>
      <c r="C141" s="1032" t="s">
        <v>600</v>
      </c>
      <c r="D141" s="368" t="s">
        <v>2782</v>
      </c>
      <c r="E141" s="1032" t="s">
        <v>2781</v>
      </c>
      <c r="F141" s="1032" t="s">
        <v>2782</v>
      </c>
      <c r="G141" s="1032" t="s">
        <v>2783</v>
      </c>
      <c r="H141" s="1032" t="s">
        <v>599</v>
      </c>
      <c r="I141" s="1032" t="s">
        <v>600</v>
      </c>
      <c r="J141" s="1247" t="s">
        <v>3226</v>
      </c>
    </row>
    <row r="142" spans="1:10" s="703" customFormat="1" ht="22.5" customHeight="1">
      <c r="A142" s="1534" t="s">
        <v>262</v>
      </c>
      <c r="B142" s="1534"/>
      <c r="C142" s="1535" t="s">
        <v>325</v>
      </c>
      <c r="D142" s="1536"/>
      <c r="E142" s="1535" t="s">
        <v>3170</v>
      </c>
      <c r="F142" s="1535" t="s">
        <v>3169</v>
      </c>
      <c r="G142" s="1535" t="s">
        <v>325</v>
      </c>
      <c r="H142" s="1535" t="s">
        <v>3167</v>
      </c>
      <c r="I142" s="1032" t="s">
        <v>3168</v>
      </c>
      <c r="J142" s="1247" t="s">
        <v>477</v>
      </c>
    </row>
    <row r="143" spans="1:10" s="703" customFormat="1" ht="22.5" customHeight="1">
      <c r="A143" s="1217" t="s">
        <v>2538</v>
      </c>
      <c r="B143" s="1217"/>
      <c r="C143" s="1200" t="s">
        <v>328</v>
      </c>
      <c r="D143" s="368" t="s">
        <v>2783</v>
      </c>
      <c r="E143" s="1200" t="s">
        <v>2796</v>
      </c>
      <c r="F143" s="1200" t="s">
        <v>3129</v>
      </c>
      <c r="G143" s="1200" t="s">
        <v>328</v>
      </c>
      <c r="H143" s="1200" t="s">
        <v>3130</v>
      </c>
      <c r="I143" s="1200" t="s">
        <v>2795</v>
      </c>
      <c r="J143" s="1247" t="s">
        <v>1921</v>
      </c>
    </row>
    <row r="144" spans="1:10" s="197" customFormat="1" ht="31.5" customHeight="1">
      <c r="A144" s="1268" t="s">
        <v>1775</v>
      </c>
      <c r="B144" s="1223"/>
      <c r="C144" s="1223"/>
      <c r="D144" s="1302">
        <f>+D145+D147+D148+D149+D150+D152+D153+D155+D157+D158+D160+D161+D162</f>
        <v>20</v>
      </c>
      <c r="E144" s="1222"/>
      <c r="F144" s="1222"/>
      <c r="G144" s="1222"/>
      <c r="H144" s="1222"/>
      <c r="I144" s="1222"/>
      <c r="J144" s="1475"/>
    </row>
    <row r="145" spans="1:10" s="703" customFormat="1" ht="22.5" customHeight="1">
      <c r="A145" s="1173" t="s">
        <v>2529</v>
      </c>
      <c r="B145" s="1173"/>
      <c r="C145" s="1104" t="s">
        <v>3130</v>
      </c>
      <c r="D145" s="1287" t="s">
        <v>3148</v>
      </c>
      <c r="E145" s="1104" t="s">
        <v>3129</v>
      </c>
      <c r="F145" s="1104" t="s">
        <v>328</v>
      </c>
      <c r="G145" s="1104" t="s">
        <v>3130</v>
      </c>
      <c r="H145" s="1104" t="s">
        <v>2795</v>
      </c>
      <c r="I145" s="1104" t="s">
        <v>1040</v>
      </c>
      <c r="J145" s="1477" t="s">
        <v>2123</v>
      </c>
    </row>
    <row r="146" spans="1:10" s="703" customFormat="1" ht="23.25" customHeight="1">
      <c r="A146" s="1212" t="s">
        <v>2530</v>
      </c>
      <c r="B146" s="1212"/>
      <c r="C146" s="1191" t="s">
        <v>2800</v>
      </c>
      <c r="D146" s="1298" t="s">
        <v>2782</v>
      </c>
      <c r="E146" s="1191" t="s">
        <v>2849</v>
      </c>
      <c r="F146" s="1191" t="s">
        <v>2803</v>
      </c>
      <c r="G146" s="1191" t="s">
        <v>2800</v>
      </c>
      <c r="H146" s="1191" t="s">
        <v>2802</v>
      </c>
      <c r="I146" s="1191" t="s">
        <v>1488</v>
      </c>
      <c r="J146" s="1470" t="s">
        <v>3112</v>
      </c>
    </row>
    <row r="147" spans="1:10" s="703" customFormat="1" ht="22.5" customHeight="1">
      <c r="A147" s="1232" t="s">
        <v>1153</v>
      </c>
      <c r="B147" s="1232"/>
      <c r="C147" s="1251">
        <v>4</v>
      </c>
      <c r="D147" s="1281">
        <v>1</v>
      </c>
      <c r="E147" s="1252" t="s">
        <v>2781</v>
      </c>
      <c r="F147" s="1252" t="s">
        <v>2782</v>
      </c>
      <c r="G147" s="1252" t="s">
        <v>2783</v>
      </c>
      <c r="H147" s="1252" t="s">
        <v>599</v>
      </c>
      <c r="I147" s="1252" t="s">
        <v>600</v>
      </c>
      <c r="J147" s="1472" t="s">
        <v>3104</v>
      </c>
    </row>
    <row r="148" spans="1:10" s="703" customFormat="1" ht="22.5" customHeight="1">
      <c r="A148" s="1232" t="s">
        <v>1152</v>
      </c>
      <c r="B148" s="1232"/>
      <c r="C148" s="1253" t="s">
        <v>2818</v>
      </c>
      <c r="D148" s="1281">
        <v>0.5</v>
      </c>
      <c r="E148" s="1156" t="s">
        <v>2821</v>
      </c>
      <c r="F148" s="1156" t="s">
        <v>2822</v>
      </c>
      <c r="G148" s="1156" t="s">
        <v>2818</v>
      </c>
      <c r="H148" s="1156" t="s">
        <v>2819</v>
      </c>
      <c r="I148" s="1156" t="s">
        <v>2820</v>
      </c>
      <c r="J148" s="1472" t="s">
        <v>385</v>
      </c>
    </row>
    <row r="149" spans="1:10" s="703" customFormat="1" ht="22.5" customHeight="1">
      <c r="A149" s="1232" t="s">
        <v>1154</v>
      </c>
      <c r="B149" s="1232"/>
      <c r="C149" s="1251" t="s">
        <v>3157</v>
      </c>
      <c r="D149" s="1281">
        <v>0.5</v>
      </c>
      <c r="E149" s="1252" t="s">
        <v>2847</v>
      </c>
      <c r="F149" s="1252" t="s">
        <v>2848</v>
      </c>
      <c r="G149" s="1252" t="s">
        <v>3157</v>
      </c>
      <c r="H149" s="1252" t="s">
        <v>2851</v>
      </c>
      <c r="I149" s="1252" t="s">
        <v>2852</v>
      </c>
      <c r="J149" s="1472" t="s">
        <v>385</v>
      </c>
    </row>
    <row r="150" spans="1:10" s="703" customFormat="1" ht="22.5" customHeight="1">
      <c r="A150" s="243" t="s">
        <v>2531</v>
      </c>
      <c r="B150" s="243"/>
      <c r="C150" s="1156" t="s">
        <v>1032</v>
      </c>
      <c r="D150" s="1030">
        <v>1</v>
      </c>
      <c r="E150" s="1156" t="s">
        <v>1041</v>
      </c>
      <c r="F150" s="1156" t="s">
        <v>3132</v>
      </c>
      <c r="G150" s="1156" t="s">
        <v>328</v>
      </c>
      <c r="H150" s="1156" t="s">
        <v>3091</v>
      </c>
      <c r="I150" s="1156" t="s">
        <v>1032</v>
      </c>
      <c r="J150" s="1472" t="s">
        <v>439</v>
      </c>
    </row>
    <row r="151" spans="1:10" s="703" customFormat="1" ht="22.5" customHeight="1">
      <c r="A151" s="1271" t="s">
        <v>2539</v>
      </c>
      <c r="B151" s="1271"/>
      <c r="C151" s="1213" t="s">
        <v>3128</v>
      </c>
      <c r="D151" s="368" t="s">
        <v>2782</v>
      </c>
      <c r="E151" s="1213" t="s">
        <v>1041</v>
      </c>
      <c r="F151" s="1213" t="s">
        <v>2842</v>
      </c>
      <c r="G151" s="1213" t="s">
        <v>3128</v>
      </c>
      <c r="H151" s="1213" t="s">
        <v>2796</v>
      </c>
      <c r="I151" s="1213" t="s">
        <v>3129</v>
      </c>
      <c r="J151" s="1470" t="s">
        <v>1928</v>
      </c>
    </row>
    <row r="152" spans="1:10" s="703" customFormat="1" ht="22.5" customHeight="1">
      <c r="A152" s="1260" t="s">
        <v>1162</v>
      </c>
      <c r="B152" s="1260"/>
      <c r="C152" s="1099" t="s">
        <v>1040</v>
      </c>
      <c r="D152" s="1288" t="s">
        <v>2782</v>
      </c>
      <c r="E152" s="1099" t="s">
        <v>3130</v>
      </c>
      <c r="F152" s="1099" t="s">
        <v>2795</v>
      </c>
      <c r="G152" s="1099" t="s">
        <v>1040</v>
      </c>
      <c r="H152" s="1099" t="s">
        <v>325</v>
      </c>
      <c r="I152" s="1099" t="s">
        <v>1032</v>
      </c>
      <c r="J152" s="1248" t="s">
        <v>385</v>
      </c>
    </row>
    <row r="153" spans="1:10" s="703" customFormat="1" ht="22.5" customHeight="1">
      <c r="A153" s="365" t="s">
        <v>2540</v>
      </c>
      <c r="B153" s="365"/>
      <c r="C153" s="1272" t="s">
        <v>1040</v>
      </c>
      <c r="D153" s="368" t="s">
        <v>3147</v>
      </c>
      <c r="E153" s="1272" t="s">
        <v>3130</v>
      </c>
      <c r="F153" s="1272" t="s">
        <v>2795</v>
      </c>
      <c r="G153" s="1272" t="s">
        <v>1040</v>
      </c>
      <c r="H153" s="1272" t="s">
        <v>325</v>
      </c>
      <c r="I153" s="1272" t="s">
        <v>1032</v>
      </c>
      <c r="J153" s="1470" t="s">
        <v>385</v>
      </c>
    </row>
    <row r="154" spans="1:10" s="703" customFormat="1" ht="22.5" customHeight="1">
      <c r="A154" s="1217" t="s">
        <v>2541</v>
      </c>
      <c r="B154" s="1217"/>
      <c r="C154" s="1273" t="s">
        <v>3128</v>
      </c>
      <c r="D154" s="368" t="s">
        <v>3148</v>
      </c>
      <c r="E154" s="1273" t="s">
        <v>1041</v>
      </c>
      <c r="F154" s="1273" t="s">
        <v>2842</v>
      </c>
      <c r="G154" s="1273" t="s">
        <v>3128</v>
      </c>
      <c r="H154" s="1273" t="s">
        <v>2796</v>
      </c>
      <c r="I154" s="1273" t="s">
        <v>3129</v>
      </c>
      <c r="J154" s="1470" t="s">
        <v>1928</v>
      </c>
    </row>
    <row r="155" spans="1:10" s="701" customFormat="1" ht="22.5" customHeight="1">
      <c r="A155" s="1260" t="s">
        <v>1163</v>
      </c>
      <c r="B155" s="1260"/>
      <c r="C155" s="1099" t="s">
        <v>1030</v>
      </c>
      <c r="D155" s="1288" t="s">
        <v>3148</v>
      </c>
      <c r="E155" s="1099" t="s">
        <v>799</v>
      </c>
      <c r="F155" s="1099" t="s">
        <v>1493</v>
      </c>
      <c r="G155" s="1099" t="s">
        <v>1493</v>
      </c>
      <c r="H155" s="1099" t="s">
        <v>1493</v>
      </c>
      <c r="I155" s="1099" t="s">
        <v>800</v>
      </c>
      <c r="J155" s="1470" t="s">
        <v>385</v>
      </c>
    </row>
    <row r="156" spans="1:10" s="703" customFormat="1" ht="22.5" customHeight="1">
      <c r="A156" s="1217" t="s">
        <v>2542</v>
      </c>
      <c r="B156" s="1217"/>
      <c r="C156" s="1213" t="s">
        <v>1040</v>
      </c>
      <c r="D156" s="368" t="s">
        <v>2782</v>
      </c>
      <c r="E156" s="1213" t="s">
        <v>3130</v>
      </c>
      <c r="F156" s="1213" t="s">
        <v>2795</v>
      </c>
      <c r="G156" s="1213" t="s">
        <v>1040</v>
      </c>
      <c r="H156" s="1213" t="s">
        <v>325</v>
      </c>
      <c r="I156" s="1213" t="s">
        <v>1032</v>
      </c>
      <c r="J156" s="1470" t="s">
        <v>1928</v>
      </c>
    </row>
    <row r="157" spans="1:10" s="701" customFormat="1" ht="22.5" customHeight="1">
      <c r="A157" s="1260" t="s">
        <v>1164</v>
      </c>
      <c r="B157" s="1260"/>
      <c r="C157" s="1099" t="s">
        <v>1540</v>
      </c>
      <c r="D157" s="1288" t="s">
        <v>2782</v>
      </c>
      <c r="E157" s="1099" t="s">
        <v>2740</v>
      </c>
      <c r="F157" s="1099" t="s">
        <v>2781</v>
      </c>
      <c r="G157" s="1099" t="s">
        <v>2782</v>
      </c>
      <c r="H157" s="1099" t="s">
        <v>2783</v>
      </c>
      <c r="I157" s="1099" t="s">
        <v>599</v>
      </c>
      <c r="J157" s="1470" t="s">
        <v>385</v>
      </c>
    </row>
    <row r="158" spans="1:10" s="703" customFormat="1" ht="22.5" customHeight="1">
      <c r="A158" s="1181" t="s">
        <v>1307</v>
      </c>
      <c r="B158" s="1181"/>
      <c r="C158" s="1099" t="s">
        <v>3130</v>
      </c>
      <c r="D158" s="1289">
        <v>2</v>
      </c>
      <c r="E158" s="1099" t="s">
        <v>3128</v>
      </c>
      <c r="F158" s="1099" t="s">
        <v>3129</v>
      </c>
      <c r="G158" s="1099" t="s">
        <v>3130</v>
      </c>
      <c r="H158" s="1099" t="s">
        <v>1040</v>
      </c>
      <c r="I158" s="1099" t="s">
        <v>1032</v>
      </c>
      <c r="J158" s="1470" t="s">
        <v>1616</v>
      </c>
    </row>
    <row r="159" spans="1:10" s="703" customFormat="1" ht="22.5" customHeight="1">
      <c r="A159" s="1182" t="s">
        <v>88</v>
      </c>
      <c r="B159" s="1182"/>
      <c r="C159" s="1099"/>
      <c r="D159" s="1278"/>
      <c r="E159" s="1099"/>
      <c r="F159" s="1099"/>
      <c r="G159" s="1099"/>
      <c r="H159" s="1099"/>
      <c r="I159" s="1099"/>
      <c r="J159" s="1470"/>
    </row>
    <row r="160" spans="1:10" s="703" customFormat="1" ht="22.5" customHeight="1">
      <c r="A160" s="1181" t="s">
        <v>1308</v>
      </c>
      <c r="B160" s="1181"/>
      <c r="C160" s="1099" t="s">
        <v>3129</v>
      </c>
      <c r="D160" s="1289">
        <v>1.5</v>
      </c>
      <c r="E160" s="1099" t="s">
        <v>3128</v>
      </c>
      <c r="F160" s="1099" t="s">
        <v>2796</v>
      </c>
      <c r="G160" s="1099" t="s">
        <v>3129</v>
      </c>
      <c r="H160" s="1099" t="s">
        <v>328</v>
      </c>
      <c r="I160" s="1099" t="s">
        <v>3130</v>
      </c>
      <c r="J160" s="1470" t="s">
        <v>924</v>
      </c>
    </row>
    <row r="161" spans="1:10" s="703" customFormat="1" ht="22.5" customHeight="1">
      <c r="A161" s="364" t="s">
        <v>3076</v>
      </c>
      <c r="B161" s="364"/>
      <c r="C161" s="1099" t="s">
        <v>600</v>
      </c>
      <c r="D161" s="1278">
        <v>1.5</v>
      </c>
      <c r="E161" s="1099" t="s">
        <v>2781</v>
      </c>
      <c r="F161" s="1099" t="s">
        <v>2782</v>
      </c>
      <c r="G161" s="1099" t="s">
        <v>2783</v>
      </c>
      <c r="H161" s="1099" t="s">
        <v>599</v>
      </c>
      <c r="I161" s="1099" t="s">
        <v>600</v>
      </c>
      <c r="J161" s="1470" t="s">
        <v>1782</v>
      </c>
    </row>
    <row r="162" spans="1:10" s="703" customFormat="1" ht="22.5" customHeight="1">
      <c r="A162" s="1182" t="s">
        <v>3077</v>
      </c>
      <c r="B162" s="1182"/>
      <c r="C162" s="1099" t="s">
        <v>600</v>
      </c>
      <c r="D162" s="1278">
        <v>1.5</v>
      </c>
      <c r="E162" s="1099" t="s">
        <v>2781</v>
      </c>
      <c r="F162" s="1099" t="s">
        <v>2782</v>
      </c>
      <c r="G162" s="1099" t="s">
        <v>2783</v>
      </c>
      <c r="H162" s="1099" t="s">
        <v>599</v>
      </c>
      <c r="I162" s="1099" t="s">
        <v>600</v>
      </c>
      <c r="J162" s="1470" t="s">
        <v>1782</v>
      </c>
    </row>
    <row r="163" spans="1:10" ht="23.25" customHeight="1">
      <c r="A163" s="123"/>
      <c r="B163" s="261"/>
      <c r="C163" s="1111"/>
      <c r="D163" s="1111"/>
      <c r="E163" s="261"/>
      <c r="F163" s="261"/>
      <c r="G163" s="261"/>
      <c r="H163" s="261"/>
      <c r="I163" s="261"/>
      <c r="J163" s="1476"/>
    </row>
  </sheetData>
  <sheetProtection/>
  <mergeCells count="7">
    <mergeCell ref="A1:G1"/>
    <mergeCell ref="A2:A3"/>
    <mergeCell ref="J2:J3"/>
    <mergeCell ref="B2:B3"/>
    <mergeCell ref="D2:D3"/>
    <mergeCell ref="E2:I2"/>
    <mergeCell ref="C2:C3"/>
  </mergeCells>
  <printOptions/>
  <pageMargins left="0.45" right="0" top="0.59" bottom="0.15" header="0.5118110236220472" footer="0.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ScOrPiOnE</cp:lastModifiedBy>
  <cp:lastPrinted>2010-01-07T06:16:15Z</cp:lastPrinted>
  <dcterms:created xsi:type="dcterms:W3CDTF">2009-10-12T02:20:53Z</dcterms:created>
  <dcterms:modified xsi:type="dcterms:W3CDTF">2010-01-07T11:31:50Z</dcterms:modified>
  <cp:category/>
  <cp:version/>
  <cp:contentType/>
  <cp:contentStatus/>
</cp:coreProperties>
</file>